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105" windowWidth="12120" windowHeight="8130"/>
  </bookViews>
  <sheets>
    <sheet name="Höft generella krav" sheetId="1" r:id="rId1"/>
    <sheet name="H1 Höft prim cementerad" sheetId="2" r:id="rId2"/>
    <sheet name="H2 Höft hemi cementerad" sheetId="3" r:id="rId3"/>
    <sheet name="H3 Höft primär cementfri" sheetId="4" r:id="rId4"/>
    <sheet name="H4 Höft hemi cementfri" sheetId="5" r:id="rId5"/>
    <sheet name="H5 Höft revision cementerad" sheetId="6" r:id="rId6"/>
    <sheet name="H6 Höft revision cementfri" sheetId="7" r:id="rId7"/>
  </sheets>
  <definedNames>
    <definedName name="_xlnm.Print_Area" localSheetId="0">'Höft generella krav'!$A$1:$L$31</definedName>
  </definedNames>
  <calcPr calcId="114210"/>
</workbook>
</file>

<file path=xl/calcChain.xml><?xml version="1.0" encoding="utf-8"?>
<calcChain xmlns="http://schemas.openxmlformats.org/spreadsheetml/2006/main">
  <c r="F41" i="7"/>
  <c r="G33"/>
  <c r="G34"/>
  <c r="G35"/>
  <c r="G36"/>
  <c r="H30"/>
  <c r="G39"/>
  <c r="H37"/>
  <c r="G21"/>
  <c r="G22"/>
  <c r="G25"/>
  <c r="G26"/>
  <c r="G27"/>
  <c r="G28"/>
  <c r="G29"/>
  <c r="G41"/>
  <c r="F34" i="6"/>
  <c r="G22"/>
  <c r="H20"/>
  <c r="G25"/>
  <c r="G27"/>
  <c r="G28"/>
  <c r="G29"/>
  <c r="H23"/>
  <c r="G32"/>
  <c r="H30"/>
  <c r="H29" i="5"/>
  <c r="H31"/>
  <c r="F37"/>
  <c r="G36"/>
  <c r="G35"/>
  <c r="G22"/>
  <c r="G25"/>
  <c r="G26"/>
  <c r="G27"/>
  <c r="G28"/>
  <c r="G33"/>
  <c r="I19"/>
  <c r="I37"/>
  <c r="H20"/>
  <c r="H23"/>
  <c r="H37"/>
  <c r="G37"/>
  <c r="F50" i="4"/>
  <c r="G25"/>
  <c r="G26"/>
  <c r="G27"/>
  <c r="G28"/>
  <c r="H23"/>
  <c r="G31"/>
  <c r="G32"/>
  <c r="G33"/>
  <c r="G34"/>
  <c r="H29"/>
  <c r="G38"/>
  <c r="G39"/>
  <c r="G40"/>
  <c r="G41"/>
  <c r="H35"/>
  <c r="H42"/>
  <c r="G47"/>
  <c r="G48"/>
  <c r="G49"/>
  <c r="H44"/>
  <c r="G22"/>
  <c r="I19"/>
  <c r="I50"/>
  <c r="H20"/>
  <c r="H50"/>
  <c r="G50"/>
  <c r="H23" i="3"/>
  <c r="H29"/>
  <c r="G31"/>
  <c r="F38"/>
  <c r="G33"/>
  <c r="G34"/>
  <c r="G35"/>
  <c r="G36"/>
  <c r="G37"/>
  <c r="H32"/>
  <c r="G28"/>
  <c r="G27"/>
  <c r="G26"/>
  <c r="G25"/>
  <c r="G22"/>
  <c r="I19"/>
  <c r="I38"/>
  <c r="H20"/>
  <c r="H38"/>
  <c r="G38"/>
  <c r="F21" i="1"/>
  <c r="G15"/>
  <c r="G17"/>
  <c r="G18"/>
  <c r="G20"/>
  <c r="H7"/>
  <c r="H21"/>
  <c r="G21"/>
  <c r="I45" i="2"/>
  <c r="I18"/>
  <c r="G45"/>
  <c r="H45"/>
  <c r="H40"/>
  <c r="H37"/>
  <c r="H28"/>
  <c r="H22"/>
  <c r="H19"/>
  <c r="G21"/>
  <c r="G24"/>
  <c r="G25"/>
  <c r="G26"/>
  <c r="G27"/>
  <c r="G32"/>
  <c r="G33"/>
  <c r="G34"/>
  <c r="G35"/>
  <c r="G36"/>
  <c r="G39"/>
  <c r="G43"/>
  <c r="G44"/>
  <c r="F45"/>
  <c r="F9" i="6"/>
  <c r="F10"/>
  <c r="F11"/>
  <c r="F12"/>
  <c r="F13"/>
  <c r="F14"/>
  <c r="F15"/>
  <c r="F8" i="2"/>
  <c r="F9"/>
  <c r="F10"/>
  <c r="F11"/>
  <c r="F12"/>
  <c r="F13"/>
  <c r="F14"/>
  <c r="F9" i="3"/>
  <c r="F10"/>
  <c r="F11"/>
  <c r="F12"/>
  <c r="F13"/>
  <c r="F14"/>
  <c r="F15"/>
  <c r="S9" i="7"/>
  <c r="S10"/>
  <c r="S11"/>
  <c r="S12"/>
  <c r="S13"/>
  <c r="S14"/>
  <c r="S15"/>
  <c r="F9" i="5"/>
  <c r="F10"/>
  <c r="F11"/>
  <c r="F12"/>
  <c r="F13"/>
  <c r="F14"/>
  <c r="F15"/>
  <c r="F9" i="4"/>
  <c r="F10"/>
  <c r="F11"/>
  <c r="F12"/>
  <c r="F13"/>
  <c r="F14"/>
  <c r="F15"/>
  <c r="I19" i="6"/>
  <c r="I34"/>
  <c r="H34"/>
  <c r="G34"/>
  <c r="I19" i="7"/>
  <c r="I41"/>
  <c r="H23"/>
  <c r="H20"/>
  <c r="H41"/>
</calcChain>
</file>

<file path=xl/sharedStrings.xml><?xml version="1.0" encoding="utf-8"?>
<sst xmlns="http://schemas.openxmlformats.org/spreadsheetml/2006/main" count="687" uniqueCount="301">
  <si>
    <t>Stam och caput</t>
  </si>
  <si>
    <t>Skall vara modulär och finnas i flera storlekar och med varierande "offset"</t>
  </si>
  <si>
    <r>
      <t>Skall</t>
    </r>
    <r>
      <rPr>
        <sz val="10"/>
        <rFont val="Arial"/>
        <family val="2"/>
      </rPr>
      <t xml:space="preserve"> finnas i ytterdiameter från 48 mm till 66 mm</t>
    </r>
  </si>
  <si>
    <r>
      <t>Skall</t>
    </r>
    <r>
      <rPr>
        <sz val="10"/>
        <rFont val="Arial"/>
        <family val="2"/>
      </rPr>
      <t xml:space="preserve"> finnas med unipolärt huvud</t>
    </r>
  </si>
  <si>
    <r>
      <t>Skall</t>
    </r>
    <r>
      <rPr>
        <sz val="10"/>
        <rFont val="Arial"/>
        <family val="2"/>
      </rPr>
      <t xml:space="preserve"> finnas i storlekar mellan 42 mm till 56 mm</t>
    </r>
  </si>
  <si>
    <r>
      <t>Skall</t>
    </r>
    <r>
      <rPr>
        <sz val="10"/>
        <rFont val="Arial"/>
        <family val="2"/>
      </rPr>
      <t xml:space="preserve"> finnas i ytterdiameter från 46 mm till 62 mm</t>
    </r>
  </si>
  <si>
    <t>Liner</t>
  </si>
  <si>
    <r>
      <t>Skall</t>
    </r>
    <r>
      <rPr>
        <sz val="10"/>
        <rFont val="Arial"/>
        <family val="2"/>
      </rPr>
      <t xml:space="preserve"> finnas i innerdiametrar från 22 mm till minst 36 mm</t>
    </r>
  </si>
  <si>
    <r>
      <t xml:space="preserve">Extraktions-/revisionsinstrument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kunna tillhandahållas även efter avtalstidens utgång.</t>
    </r>
  </si>
  <si>
    <t>Cup</t>
  </si>
  <si>
    <r>
      <t>Skall</t>
    </r>
    <r>
      <rPr>
        <sz val="10"/>
        <rFont val="Arial"/>
        <family val="2"/>
      </rPr>
      <t xml:space="preserve"> finnas med slitageyta av polyethylene</t>
    </r>
  </si>
  <si>
    <r>
      <t>Skall</t>
    </r>
    <r>
      <rPr>
        <sz val="10"/>
        <rFont val="Arial"/>
        <family val="2"/>
      </rPr>
      <t xml:space="preserve"> finnas i innerdiametrar från 22 till minst 36 mm</t>
    </r>
  </si>
  <si>
    <t>Stam</t>
  </si>
  <si>
    <r>
      <t>Skall</t>
    </r>
    <r>
      <rPr>
        <sz val="10"/>
        <rFont val="Arial"/>
        <family val="2"/>
      </rPr>
      <t xml:space="preserve"> vara modulär.</t>
    </r>
  </si>
  <si>
    <t>Huvud</t>
  </si>
  <si>
    <r>
      <t>Skall</t>
    </r>
    <r>
      <rPr>
        <sz val="10"/>
        <rFont val="Arial"/>
        <family val="2"/>
      </rPr>
      <t xml:space="preserve"> finnas i metall</t>
    </r>
  </si>
  <si>
    <t>Beskrivning</t>
  </si>
  <si>
    <t>Krav</t>
  </si>
  <si>
    <t>Uppfylls</t>
  </si>
  <si>
    <t>Svar och kommentarer från anbudsgivare</t>
  </si>
  <si>
    <t>Skall</t>
  </si>
  <si>
    <t>Bör</t>
  </si>
  <si>
    <t>Ange</t>
  </si>
  <si>
    <t>Ja</t>
  </si>
  <si>
    <t>Nej</t>
  </si>
  <si>
    <t>H1</t>
  </si>
  <si>
    <t>X</t>
  </si>
  <si>
    <t>Vetenskaplig dokumentatation</t>
  </si>
  <si>
    <t>Övrig dokumentation</t>
  </si>
  <si>
    <t>Utbildning, service och support</t>
    <phoneticPr fontId="0" type="noConversion"/>
  </si>
  <si>
    <r>
      <t xml:space="preserve">Anbudsgivaren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beskriva sina resurser för och omfattning av utbildningsinsatser inom området. </t>
    </r>
  </si>
  <si>
    <t>H6.1.1</t>
  </si>
  <si>
    <t>H6.1.2</t>
  </si>
  <si>
    <t>H6.2</t>
  </si>
  <si>
    <t>H6.2.1</t>
  </si>
  <si>
    <t>H6.2.2</t>
  </si>
  <si>
    <t>H6.3</t>
  </si>
  <si>
    <t>H6.3.1</t>
  </si>
  <si>
    <t>H6.3.2</t>
  </si>
  <si>
    <t>H6.3.3</t>
  </si>
  <si>
    <t>KRAVSPECIFIKATION</t>
  </si>
  <si>
    <t>GENERELLA KRAV OMRÅDE HÖFT</t>
  </si>
  <si>
    <t>HG1</t>
  </si>
  <si>
    <t>HG2</t>
  </si>
  <si>
    <t>HG3</t>
  </si>
  <si>
    <t>HG4</t>
  </si>
  <si>
    <t>HG3.1</t>
  </si>
  <si>
    <t>HG3.2</t>
  </si>
  <si>
    <t>HG3.3</t>
  </si>
  <si>
    <t>HG4.1</t>
  </si>
  <si>
    <t>HG4.2</t>
  </si>
  <si>
    <t>HG4.3</t>
  </si>
  <si>
    <t>HG4.4</t>
  </si>
  <si>
    <t>H1.2</t>
  </si>
  <si>
    <t>H1.2.1</t>
  </si>
  <si>
    <t>H1.2.2</t>
  </si>
  <si>
    <t>H1.3</t>
  </si>
  <si>
    <t>H1.3.1</t>
  </si>
  <si>
    <t>H1.3.2</t>
  </si>
  <si>
    <t>H2</t>
  </si>
  <si>
    <t>H2.2</t>
  </si>
  <si>
    <t>H2.2.1</t>
  </si>
  <si>
    <t>H2.2.2</t>
  </si>
  <si>
    <t>Primär höftprotes cementerad</t>
  </si>
  <si>
    <t>Primär höftprotes cementfri</t>
  </si>
  <si>
    <t>H3</t>
  </si>
  <si>
    <t>H3.2</t>
  </si>
  <si>
    <t>H3.2.1</t>
  </si>
  <si>
    <t>H3.2.2</t>
  </si>
  <si>
    <t>H3.2.3</t>
  </si>
  <si>
    <t>H3.2.4</t>
  </si>
  <si>
    <t>H3.2.5</t>
  </si>
  <si>
    <t>H3.3</t>
  </si>
  <si>
    <t>H3.3.1</t>
  </si>
  <si>
    <t>H3.4</t>
  </si>
  <si>
    <t>H3.4.1</t>
  </si>
  <si>
    <r>
      <t>Bör</t>
    </r>
    <r>
      <rPr>
        <sz val="10"/>
        <rFont val="Arial"/>
        <family val="2"/>
      </rPr>
      <t xml:space="preserve"> kunna erbjudas i ytterdiameter mindre än 46 mm och större än 62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</si>
  <si>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vara belagd med hydroxyapatit, trabekulär metall eller motsvarande.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</si>
  <si>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ha en dokumenterat tillförlitlig låsningsmekanism för linern.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</si>
  <si>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erbjudas i innerdiameter över 36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</si>
  <si>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"highly crosslinked" utförande eller motsvarande.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</si>
  <si>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Plastliner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både med och utan "posterior lip".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</si>
  <si>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minst 2 halslängder i övriga diametrar.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</si>
  <si>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diametrar från 22mm.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</si>
  <si>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keramik.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</si>
  <si>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"highly crosslinked" utförande eller motsvarande.</t>
    </r>
    <r>
      <rPr>
        <sz val="10"/>
        <color indexed="10"/>
        <rFont val="Arial"/>
        <family val="2"/>
      </rPr>
      <t xml:space="preserve"> Köparen måste definiera specificerad poäng- och viktfördelning</t>
    </r>
    <r>
      <rPr>
        <sz val="10"/>
        <rFont val="Arial"/>
        <family val="2"/>
      </rPr>
      <t>.</t>
    </r>
  </si>
  <si>
    <r>
      <t xml:space="preserve">Modellen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både med och utan "posterior lip".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</si>
  <si>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erbjudas med avståndspeggar eller motsvarande.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</si>
  <si>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storlekar, längder och med varierande "offset".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</si>
  <si>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minst 2 halslängder för övriga huvuddiametrar.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</si>
  <si>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Supportorganisationen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väl uppbyggd och finnas i Sverige.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</si>
  <si>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Bedömning kommer att göras över utbildningsutbudets omfattning samt vilka personella resurser anbudsgivaren avsatt för ändamålet. </t>
    </r>
    <r>
      <rPr>
        <sz val="10"/>
        <color indexed="10"/>
        <rFont val="Arial"/>
        <family val="2"/>
      </rPr>
      <t>Köparen måste definiera specificerad poäng- och viktfördelning.</t>
    </r>
  </si>
  <si>
    <t>Hemi höftprotes cementerad</t>
  </si>
  <si>
    <t>Hemi höftprotes cementfri</t>
  </si>
  <si>
    <r>
      <t>Bör</t>
    </r>
    <r>
      <rPr>
        <sz val="10"/>
        <rFont val="Arial"/>
        <family val="2"/>
      </rPr>
      <t xml:space="preserve"> finnas i olika storlekar, längder och med varierande "offset".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</si>
  <si>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med bipolärt huvud.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</si>
  <si>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storlekar mindre än 42 mm och större än 56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</si>
  <si>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storlekar med 1 mm storleksintervall. </t>
    </r>
    <r>
      <rPr>
        <sz val="10"/>
        <color indexed="10"/>
        <rFont val="Arial"/>
        <family val="2"/>
      </rPr>
      <t>Köparen måste definiera specificerad poäng- och viktfördelning.</t>
    </r>
  </si>
  <si>
    <t>H4</t>
  </si>
  <si>
    <t>H4.2</t>
  </si>
  <si>
    <t>H4.2.1</t>
  </si>
  <si>
    <t>H5</t>
  </si>
  <si>
    <t>H5.1</t>
  </si>
  <si>
    <t>H5.1.1</t>
  </si>
  <si>
    <t>H5.1.2</t>
  </si>
  <si>
    <t>H5.2</t>
  </si>
  <si>
    <t>H5.2.1</t>
  </si>
  <si>
    <t>H5.2.2</t>
  </si>
  <si>
    <t>Revisionsprotes höft, cementerad</t>
  </si>
  <si>
    <t>Revisionsprotes höft, cementfri</t>
  </si>
  <si>
    <r>
      <t>Bör</t>
    </r>
    <r>
      <rPr>
        <sz val="10"/>
        <rFont val="Arial"/>
        <family val="2"/>
      </rPr>
      <t xml:space="preserve"> finnas i "highly crosslinked" utförande eller motsvarande.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</si>
  <si>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kunna erbjudas i olika längder upp till minst 260 mm. </t>
    </r>
    <r>
      <rPr>
        <sz val="10"/>
        <color indexed="10"/>
        <rFont val="Arial"/>
        <family val="2"/>
      </rPr>
      <t>Köparen måste definiera specificerad poäng- och viktfördelning.</t>
    </r>
  </si>
  <si>
    <t>H5.2.3</t>
  </si>
  <si>
    <t>H6</t>
  </si>
  <si>
    <t>H6.1</t>
  </si>
  <si>
    <t>H6.2.3</t>
  </si>
  <si>
    <t>H6.2.4</t>
  </si>
  <si>
    <t>H6.2.5</t>
  </si>
  <si>
    <t>H6.2.6</t>
  </si>
  <si>
    <r>
      <t>Bör</t>
    </r>
    <r>
      <rPr>
        <sz val="10"/>
        <rFont val="Arial"/>
        <family val="2"/>
      </rPr>
      <t xml:space="preserve"> kunna erbjudas i ytterdiameter mindre än 48 mm och större än 66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</si>
  <si>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hantera stora benförluster. Specificera.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</si>
  <si>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vara belagd med hydroxyapatit, trabekulär metall eller motsvarande.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</si>
  <si>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ha en dokumenterat tillförlitlig låsningsmekanism för linern. Specificera.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</si>
  <si>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erbjudas i olika längder upp till 350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</si>
  <si>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Skall </t>
    </r>
    <r>
      <rPr>
        <sz val="10"/>
        <rFont val="Arial"/>
        <family val="2"/>
      </rPr>
      <t>vara modulär.</t>
    </r>
  </si>
  <si>
    <r>
      <t>Skall</t>
    </r>
    <r>
      <rPr>
        <sz val="10"/>
        <rFont val="Arial"/>
        <family val="2"/>
      </rPr>
      <t xml:space="preserve"> finnas i ytterdiameter från 46 till 56 mm</t>
    </r>
  </si>
  <si>
    <r>
      <t>Bör</t>
    </r>
    <r>
      <rPr>
        <sz val="10"/>
        <rFont val="Arial"/>
        <family val="2"/>
      </rPr>
      <t xml:space="preserve"> finnas i ytterdiameter större än 56 mm. Ange vilka som finns.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</si>
  <si>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ytterdiameter från 46mm till 60mm. </t>
    </r>
    <r>
      <rPr>
        <sz val="10"/>
        <color indexed="10"/>
        <rFont val="Arial"/>
        <family val="2"/>
      </rPr>
      <t>Köparen måste definiera specificerad poäng- och viktfördelning.</t>
    </r>
  </si>
  <si>
    <t>H1.2.3</t>
  </si>
  <si>
    <t>H1.2.4</t>
  </si>
  <si>
    <t>H1.2.5</t>
  </si>
  <si>
    <t>H1.4</t>
  </si>
  <si>
    <t>H1.4.1</t>
  </si>
  <si>
    <t>H1.4.2</t>
  </si>
  <si>
    <t>H2.3</t>
  </si>
  <si>
    <t>H2.3.1</t>
  </si>
  <si>
    <t>H2.3.2</t>
  </si>
  <si>
    <t>H3.3.2</t>
  </si>
  <si>
    <t>H3.3.3</t>
  </si>
  <si>
    <t>H3.3.4</t>
  </si>
  <si>
    <t>H3.3.5</t>
  </si>
  <si>
    <t>H3.5</t>
  </si>
  <si>
    <t>H3.5.1</t>
  </si>
  <si>
    <t>H4.3</t>
  </si>
  <si>
    <t>H4.3.1</t>
  </si>
  <si>
    <t>H5.2.4</t>
  </si>
  <si>
    <t>H5.2.5</t>
  </si>
  <si>
    <t>H5.2.6</t>
  </si>
  <si>
    <t>H5.3</t>
  </si>
  <si>
    <t>H5.3.1</t>
  </si>
  <si>
    <t>H5.3.2</t>
  </si>
  <si>
    <t>H5.3.3</t>
  </si>
  <si>
    <t>H6.3.4</t>
  </si>
  <si>
    <t>H6.3.5</t>
  </si>
  <si>
    <t>H6.3.6</t>
  </si>
  <si>
    <t>H6.4</t>
  </si>
  <si>
    <t>H6.4.1</t>
  </si>
  <si>
    <t>H6.4.2</t>
  </si>
  <si>
    <t>H6.4.3</t>
  </si>
  <si>
    <t>*Bedömning kommer att göras utifrån vetenskapliga artiklar alternativt registerdata. Den dokumentation som leverantören vill åberopa skall bifogas. Köparen måste definiera specificerad vikt- och poängfördelning.</t>
  </si>
  <si>
    <r>
      <t>Skall</t>
    </r>
    <r>
      <rPr>
        <sz val="10"/>
        <rFont val="Arial"/>
        <family val="2"/>
      </rPr>
      <t xml:space="preserve"> finnas i innerdiametrar från 28 till 32 mm</t>
    </r>
  </si>
  <si>
    <r>
      <t>Bör</t>
    </r>
    <r>
      <rPr>
        <sz val="10"/>
        <rFont val="Arial"/>
        <family val="2"/>
      </rPr>
      <t xml:space="preserve"> finnas i innerdiameter mindre än 28 samt större än 32 mm. Ange vilka som finns. </t>
    </r>
    <r>
      <rPr>
        <sz val="10"/>
        <color indexed="10"/>
        <rFont val="Arial"/>
        <family val="2"/>
      </rPr>
      <t>Köparen måste definiera specificerad poäng- och viktfördelning.</t>
    </r>
  </si>
  <si>
    <r>
      <t>Skall</t>
    </r>
    <r>
      <rPr>
        <sz val="10"/>
        <rFont val="Arial"/>
        <family val="2"/>
      </rPr>
      <t xml:space="preserve"> finnas i minst tre halslängder i diameter 28mm och 32mm</t>
    </r>
  </si>
  <si>
    <r>
      <t>Skall</t>
    </r>
    <r>
      <rPr>
        <sz val="10"/>
        <rFont val="Arial"/>
        <family val="2"/>
      </rPr>
      <t xml:space="preserve"> finnas i innerdiametrar från 28 mm till 32 mm</t>
    </r>
  </si>
  <si>
    <r>
      <t>Skall</t>
    </r>
    <r>
      <rPr>
        <sz val="10"/>
        <rFont val="Arial"/>
        <family val="2"/>
      </rPr>
      <t xml:space="preserve"> vara modulär och finnas i flera storlekar.</t>
    </r>
  </si>
  <si>
    <r>
      <t>Bör</t>
    </r>
    <r>
      <rPr>
        <sz val="10"/>
        <rFont val="Arial"/>
        <family val="2"/>
      </rPr>
      <t xml:space="preserve"> kunna erbjudas med slitageyta av keramik.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</si>
  <si>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Huvud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passa med ledskålar enligt H1.2 och H3.3</t>
    </r>
  </si>
  <si>
    <t>Vetenskaplig dokumentation</t>
  </si>
  <si>
    <r>
      <t xml:space="preserve">Implantatet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vetenskapligt dokumenterat utifrån något av krav enligt  K1.1.2. De 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</si>
  <si>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t>Handhavande - instrumentarier</t>
    <phoneticPr fontId="0" type="noConversion"/>
  </si>
  <si>
    <r>
      <t>Instrumentarier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enkla, logiska och tillförlitliga beträffande att xxx.Köparen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</si>
  <si>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placerade i instrumentgaller/box på förutbestämd plats. 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</si>
  <si>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passa till alla användare,såsom höger- samt vänsterhänta, stora och små händer. (Köparen ger förslag till utvärdering: (ex: helt uppfyllt, delvis uppfyllt etc) Köparen måste definiera specificerad vikt- och poängfördelning samt vikta uppfyllandegrad).</t>
    </r>
  </si>
  <si>
    <r>
      <t>Instrumentarium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 att ta isär, rengöra och sterilisera. Instruktioner för detta bör finnas. Köparen måste definiera specificerad vikt- och poängfördelning.</t>
    </r>
  </si>
  <si>
    <r>
      <t xml:space="preserve">Implantatet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dokumenterat med registerdata alternativt vetenskaplig dokumentation. </t>
    </r>
  </si>
  <si>
    <r>
      <t>Kirurgisk teknik</t>
    </r>
    <r>
      <rPr>
        <b/>
        <sz val="10"/>
        <rFont val="Arial"/>
        <family val="2"/>
      </rPr>
      <t xml:space="preserve"> skall </t>
    </r>
    <r>
      <rPr>
        <sz val="10"/>
        <rFont val="Arial"/>
        <family val="2"/>
      </rPr>
      <t>finnas på engelska alternativt svenska.</t>
    </r>
  </si>
  <si>
    <t>På de positioner där det är relevant att ställa krav på vetenskaplig dokumentation, återfinns dessa krav under respektive produktgrupp</t>
  </si>
  <si>
    <r>
      <t>Kirurgisk teknik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finnas i digitalt format.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</si>
  <si>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Den dokumentation som leverantören vill åberopa skall bifogas. Bedömning kommer att göras utifrån bifogad dokumentation.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</si>
  <si>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Leverantören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vid behov kunna ställa upp med personlig support vid operation. </t>
    </r>
    <r>
      <rPr>
        <sz val="10"/>
        <color indexed="10"/>
        <rFont val="Arial"/>
        <family val="2"/>
      </rPr>
      <t>Köparen måste definiera specificerad poäng- och viktfördelning.</t>
    </r>
  </si>
  <si>
    <r>
      <t>Instrumentarier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enkla, logiska och tillförlitliga beträffande att xxx.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</si>
  <si>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placerade i instrumentgaller/box på förutbestämd plats. 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</si>
  <si>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passa till alla användare,såsom höger- samt vänsterhänta, stora och små händer. (Köparen ger förslag till utvärdering: (ex: helt uppfyllt, delvis uppfyllt etc) </t>
    </r>
    <r>
      <rPr>
        <sz val="10"/>
        <color indexed="10"/>
        <rFont val="Arial"/>
        <family val="2"/>
      </rPr>
      <t>Köparen måste definiera specificerad vikt- och poängfördelning samt vikta uppfyllandegrad</t>
    </r>
    <r>
      <rPr>
        <sz val="10"/>
        <rFont val="Arial"/>
        <family val="2"/>
      </rPr>
      <t>.</t>
    </r>
  </si>
  <si>
    <t>H1.1</t>
  </si>
  <si>
    <t>H1.1.1</t>
  </si>
  <si>
    <t>H1.1.2</t>
  </si>
  <si>
    <r>
      <t xml:space="preserve">Implantatet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vetenskapligt dokumenterat utifrån något av krav enligt  H1.1.2. De 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</si>
  <si>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t>H1.3.3</t>
  </si>
  <si>
    <t>H1.3.4</t>
  </si>
  <si>
    <t>H1.3.5</t>
  </si>
  <si>
    <t>H1.3.6</t>
  </si>
  <si>
    <t>H1.3.7</t>
  </si>
  <si>
    <t>H1.3.8</t>
  </si>
  <si>
    <t>H1.5</t>
  </si>
  <si>
    <t>H1.5.1</t>
  </si>
  <si>
    <t>H1.5.2</t>
  </si>
  <si>
    <t>H1.5.3</t>
  </si>
  <si>
    <t>H1.5.4</t>
  </si>
  <si>
    <t>H2.1</t>
  </si>
  <si>
    <t>H2.1.1</t>
  </si>
  <si>
    <t>H2.1.2</t>
  </si>
  <si>
    <t>H2.2.3</t>
  </si>
  <si>
    <t>H2.2.4</t>
  </si>
  <si>
    <t>H2.2.5</t>
  </si>
  <si>
    <t>H2.4</t>
  </si>
  <si>
    <t>H2.4.1</t>
  </si>
  <si>
    <t>H2.4.2</t>
  </si>
  <si>
    <t>H2.4.3</t>
  </si>
  <si>
    <t>H2.4.4</t>
  </si>
  <si>
    <t>H2.4.5</t>
  </si>
  <si>
    <r>
      <t xml:space="preserve">Implantatet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vetenskapligt dokumenterat utifrån något av krav enligt  H2.1.2. De 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</si>
  <si>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t>H3.1</t>
  </si>
  <si>
    <t>H3.1.1</t>
  </si>
  <si>
    <t>H3.1.2</t>
  </si>
  <si>
    <t>H3.4.2</t>
  </si>
  <si>
    <t>H3.4.3</t>
  </si>
  <si>
    <t>H3.4.4</t>
  </si>
  <si>
    <t>H3.4.5</t>
  </si>
  <si>
    <t>H3.4.6</t>
  </si>
  <si>
    <t>H3.6</t>
  </si>
  <si>
    <t>H3.6.1</t>
  </si>
  <si>
    <t>H3.6.2</t>
  </si>
  <si>
    <t>H3.6.3</t>
  </si>
  <si>
    <t>H3.6.4</t>
  </si>
  <si>
    <t>H3.6.5</t>
  </si>
  <si>
    <t>H4.1</t>
  </si>
  <si>
    <t>H4.1.1</t>
  </si>
  <si>
    <t>H4.1.2</t>
  </si>
  <si>
    <t>Typop H1 Primär höftprotes cementerad</t>
  </si>
  <si>
    <t>Landstingets beräknade årsvolym antal operationer</t>
  </si>
  <si>
    <t>Anbudsgivare:</t>
  </si>
  <si>
    <t>Position</t>
  </si>
  <si>
    <t>Typ av artikel</t>
  </si>
  <si>
    <t>Antal</t>
  </si>
  <si>
    <t>Lev artikelnummer</t>
  </si>
  <si>
    <t>Lev artikel benämning</t>
  </si>
  <si>
    <t>Kommentarer</t>
  </si>
  <si>
    <t>Bilaga Produktbroschyr Surgical technique</t>
  </si>
  <si>
    <r>
      <t xml:space="preserve">Cup </t>
    </r>
    <r>
      <rPr>
        <sz val="10"/>
        <color indexed="10"/>
        <rFont val="Arial"/>
        <family val="2"/>
      </rPr>
      <t>(landstinget anger material)</t>
    </r>
  </si>
  <si>
    <r>
      <t xml:space="preserve">Huvud </t>
    </r>
    <r>
      <rPr>
        <sz val="10"/>
        <color indexed="10"/>
        <rFont val="Arial"/>
        <family val="2"/>
      </rPr>
      <t>(landstinget bestämmer vilket material)</t>
    </r>
  </si>
  <si>
    <t>Centralizer</t>
  </si>
  <si>
    <t>Summa pris</t>
  </si>
  <si>
    <t>Innehåll, typoperation</t>
  </si>
  <si>
    <t>Landstingets beräknade årsvolym antal operationer:</t>
  </si>
  <si>
    <t xml:space="preserve">Typop H2 Hemi höftprotes cementerad </t>
  </si>
  <si>
    <t>Bipolärt huvud *</t>
  </si>
  <si>
    <t>Unipolärt huvud *</t>
  </si>
  <si>
    <t>* landstinget väljer själva vilka delar som skall ingå</t>
  </si>
  <si>
    <t>Typop H3 Primär höftprotes cementfri</t>
  </si>
  <si>
    <r>
      <t xml:space="preserve">Cup </t>
    </r>
    <r>
      <rPr>
        <sz val="10"/>
        <color indexed="10"/>
        <rFont val="Arial"/>
        <family val="2"/>
      </rPr>
      <t>(Landstinget anger vilka delar och material som skall ingå)</t>
    </r>
  </si>
  <si>
    <r>
      <t xml:space="preserve">Liner </t>
    </r>
    <r>
      <rPr>
        <sz val="10"/>
        <color indexed="10"/>
        <rFont val="Arial"/>
        <family val="2"/>
      </rPr>
      <t>(Landstinget anger vilka delar och material som skall ingå)</t>
    </r>
  </si>
  <si>
    <r>
      <t xml:space="preserve">Huvud </t>
    </r>
    <r>
      <rPr>
        <sz val="10"/>
        <color indexed="10"/>
        <rFont val="Arial"/>
        <family val="2"/>
      </rPr>
      <t xml:space="preserve">(landstinget bestämmer vilket material) </t>
    </r>
  </si>
  <si>
    <t>Typop H4 Hemi höftprotes cementfri</t>
  </si>
  <si>
    <t>H4.2.3</t>
  </si>
  <si>
    <t>H4.2.4</t>
  </si>
  <si>
    <t>H4.2.5</t>
  </si>
  <si>
    <t>H4.2.2</t>
  </si>
  <si>
    <t>H4.4</t>
  </si>
  <si>
    <t>H4.4.1</t>
  </si>
  <si>
    <t>H4.4.2</t>
  </si>
  <si>
    <t>H4.4.3</t>
  </si>
  <si>
    <t>H4.4.4</t>
  </si>
  <si>
    <t>H4.4.5</t>
  </si>
  <si>
    <t>Typop H5 Revisionsprotes höft, cementerad</t>
  </si>
  <si>
    <r>
      <t xml:space="preserve">Huvud </t>
    </r>
    <r>
      <rPr>
        <sz val="10"/>
        <color indexed="10"/>
        <rFont val="Arial"/>
        <family val="2"/>
      </rPr>
      <t xml:space="preserve">(landstinget anger vilket material) </t>
    </r>
  </si>
  <si>
    <r>
      <t xml:space="preserve">Cup </t>
    </r>
    <r>
      <rPr>
        <sz val="10"/>
        <color indexed="10"/>
        <rFont val="Arial"/>
        <family val="2"/>
      </rPr>
      <t>(Landstinget anger material)</t>
    </r>
  </si>
  <si>
    <t>Pos H6 Revisionsprotes höft, cementfri</t>
  </si>
  <si>
    <t xml:space="preserve"> </t>
  </si>
  <si>
    <r>
      <t>Liner (</t>
    </r>
    <r>
      <rPr>
        <sz val="10"/>
        <color indexed="10"/>
        <rFont val="Arial"/>
        <family val="2"/>
      </rPr>
      <t>Landstinget anger vilka delar och material som skall ingå)</t>
    </r>
  </si>
  <si>
    <t>Stam, proximal del</t>
  </si>
  <si>
    <t>Stam, distal del</t>
  </si>
  <si>
    <r>
      <t xml:space="preserve">Huvud </t>
    </r>
    <r>
      <rPr>
        <sz val="10"/>
        <color indexed="10"/>
        <rFont val="Arial"/>
        <family val="2"/>
      </rPr>
      <t xml:space="preserve">(landstinget anger material) </t>
    </r>
  </si>
  <si>
    <r>
      <t xml:space="preserve">Bruksanvisningar avseende kirurgisk teknik, instrumentförteckningar och skötselanvisningar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 kommer att bedömas angående tydlighet, utförlighet och enkelhet.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</si>
  <si>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
Bedömning kommer att göras utifrån följande: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Implantatet ska vara dokumenterat i studier och uppfylla minst ett av följande krav:
- Register 90% survival 10 år
- Register 95% survival 5 år
- Randomiserad studie med radiostereometri och 2 års uppföljning. Minst 20 i varje grupp. 
För randomiserad studie gäller följande:
Ocementerad protes: Samtliga proteskomponenter stabila mellan 1 och 2 år (proximal/distal migration &lt;0.2mm i det individuella fallet).
Cementerad protes - (ej polerad stam - höftprotes): Proximal/distal migrationens medelvärde under 0.1 mm/ 2 år (SEM &lt;=0.1mm)
Cementerad protes - (polerad stam - höftprotes): Distal migrationens medelvärde &lt;1.2 mm år 1, &lt;0.25 mm år 2 (SEM &lt;= 0.25 mm).
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</si>
  <si>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
Bedömning kommer att göras utifrån följande: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Implantatet ska vara dokumenterat i studier och uppfylla minst ett av följande krav:
- Register 90% survival 10 år
- Register 95% survival 5 år
- Randomiserad studie med radiostereometri och 2 års uppföljning. Minst 20 i varje grupp.  
För randomiserad studie gäller följande:
Ocementerad protes: Samtliga proteskomponenter stabila mellan 1 och 2 år (proximal/distal migration &lt;0.2mm i det individuella fallet).
Cementerad protes - (ej polerad stam - höftprotes): Proximal/distal migrationens medelvärde under 0.1 mm/ 2 år (SEM &lt;=0.1mm)
Cementerad protes - (polerad stam - höftprotes): Distal migrationens medelvärde &lt;1.2 mm år 1, &lt;0.25 mm år 2 (SEM &lt;= 0.25 mm).
</t>
    </r>
    <r>
      <rPr>
        <sz val="10"/>
        <color indexed="10"/>
        <rFont val="Arial"/>
        <family val="2"/>
      </rPr>
      <t>Köparen måste definiera specificerad vikt- och poängfördelning.</t>
    </r>
  </si>
  <si>
    <r>
      <t>Bör</t>
    </r>
    <r>
      <rPr>
        <sz val="10"/>
        <rFont val="Arial"/>
        <family val="2"/>
      </rPr>
      <t xml:space="preserve"> kunna erbjudas i innerdiameter mindre än 28 mm och större än 32 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</si>
  <si>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version med ca 3-5 skruvhål.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</si>
  <si>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version utan skruvhål samt i version med ca 3-5 skruvhål. </t>
    </r>
    <r>
      <rPr>
        <sz val="10"/>
        <color indexed="10"/>
        <rFont val="Arial"/>
        <family val="2"/>
      </rPr>
      <t>Köparen måste definiera specificerad poäng- och viktfördelning.</t>
    </r>
  </si>
  <si>
    <t>Anbudsgivares svar</t>
  </si>
  <si>
    <t>Ev svar och kommentarer från anbudsgivare</t>
  </si>
  <si>
    <t>Bedömning</t>
  </si>
  <si>
    <t>Anbudspris/st</t>
  </si>
  <si>
    <t>Anbudspris typoperation (anbudspris x antal)</t>
  </si>
  <si>
    <t xml:space="preserve">Anbudspris typoperation </t>
  </si>
  <si>
    <t>Summa</t>
  </si>
  <si>
    <t>Vikt i SEK och procent</t>
  </si>
  <si>
    <t>SEK</t>
  </si>
  <si>
    <t>Nivå 1</t>
  </si>
  <si>
    <t>Nivå 2</t>
  </si>
  <si>
    <t>Nivå 3</t>
  </si>
  <si>
    <t>Skala för poängbedömning, Bör-krav</t>
  </si>
  <si>
    <t>5 = Kravet uppfylls mycket väl</t>
  </si>
  <si>
    <t>4 = Kravet uppfylls väl</t>
  </si>
  <si>
    <t>3 = Kravet uppfylls tämligen väl</t>
  </si>
  <si>
    <t xml:space="preserve">2 = Krav uppfylls </t>
  </si>
  <si>
    <t>1 = Krav uppfylls otillräckligt</t>
  </si>
  <si>
    <t>0 = Krav uppfylls ej/saknas</t>
  </si>
  <si>
    <t>Standarder</t>
  </si>
  <si>
    <t>HG1.1</t>
  </si>
  <si>
    <t>Erbjudna produkter/utrustning skall uppfylla tillämplig Europeisk standard - eller om sådan inte finns -internationella eller svenska standarder.</t>
  </si>
  <si>
    <t>HG2.1</t>
  </si>
</sst>
</file>

<file path=xl/styles.xml><?xml version="1.0" encoding="utf-8"?>
<styleSheet xmlns="http://schemas.openxmlformats.org/spreadsheetml/2006/main">
  <numFmts count="4">
    <numFmt numFmtId="44" formatCode="_-* #,##0.00\ &quot;kr&quot;_-;\-* #,##0.00\ &quot;kr&quot;_-;_-* &quot;-&quot;??\ &quot;kr&quot;_-;_-@_-"/>
    <numFmt numFmtId="164" formatCode="0.0%"/>
    <numFmt numFmtId="165" formatCode="#,##0\ &quot;kr&quot;"/>
    <numFmt numFmtId="166" formatCode="_-* #,##0\ &quot;kr&quot;_-;\-* #,##0\ &quot;kr&quot;_-;_-* &quot;-&quot;??\ &quot;kr&quot;_-;_-@_-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6"/>
      <color indexed="12"/>
      <name val="Arial"/>
      <family val="2"/>
    </font>
    <font>
      <sz val="6"/>
      <name val="Arial"/>
      <family val="2"/>
    </font>
    <font>
      <sz val="10"/>
      <color indexed="10"/>
      <name val="Arial"/>
      <family val="2"/>
    </font>
    <font>
      <sz val="6"/>
      <color indexed="10"/>
      <name val="Arial"/>
      <family val="2"/>
    </font>
    <font>
      <sz val="8"/>
      <name val="Verdana"/>
      <family val="2"/>
    </font>
    <font>
      <sz val="10"/>
      <color indexed="1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sz val="18"/>
      <color indexed="12"/>
      <name val="Arial"/>
      <family val="2"/>
    </font>
    <font>
      <b/>
      <sz val="14"/>
      <name val="Arial"/>
      <family val="2"/>
    </font>
    <font>
      <b/>
      <i/>
      <sz val="11"/>
      <color indexed="12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27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/>
    <xf numFmtId="0" fontId="1" fillId="0" borderId="0" xfId="0" applyFont="1" applyFill="1"/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4" fillId="1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1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6" fillId="4" borderId="3" xfId="0" applyNumberFormat="1" applyFont="1" applyFill="1" applyBorder="1" applyAlignment="1">
      <alignment horizontal="left"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wrapText="1"/>
    </xf>
    <xf numFmtId="0" fontId="10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3" xfId="0" applyFont="1" applyFill="1" applyBorder="1" applyAlignment="1">
      <alignment vertical="center" wrapText="1"/>
    </xf>
    <xf numFmtId="0" fontId="9" fillId="1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6" fillId="4" borderId="6" xfId="0" quotePrefix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wrapText="1"/>
    </xf>
    <xf numFmtId="49" fontId="6" fillId="4" borderId="3" xfId="0" applyNumberFormat="1" applyFont="1" applyFill="1" applyBorder="1" applyAlignment="1">
      <alignment horizontal="left" wrapText="1"/>
    </xf>
    <xf numFmtId="0" fontId="0" fillId="0" borderId="1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4" fillId="5" borderId="13" xfId="0" applyFont="1" applyFill="1" applyBorder="1" applyAlignment="1"/>
    <xf numFmtId="0" fontId="4" fillId="5" borderId="14" xfId="0" applyFont="1" applyFill="1" applyBorder="1" applyAlignment="1"/>
    <xf numFmtId="0" fontId="4" fillId="5" borderId="15" xfId="0" applyFont="1" applyFill="1" applyBorder="1" applyAlignment="1"/>
    <xf numFmtId="0" fontId="0" fillId="0" borderId="0" xfId="0" applyAlignment="1"/>
    <xf numFmtId="0" fontId="1" fillId="0" borderId="16" xfId="0" applyFont="1" applyBorder="1"/>
    <xf numFmtId="0" fontId="23" fillId="0" borderId="4" xfId="0" applyFont="1" applyBorder="1" applyAlignment="1">
      <alignment horizontal="left"/>
    </xf>
    <xf numFmtId="0" fontId="1" fillId="0" borderId="12" xfId="0" applyFont="1" applyBorder="1"/>
    <xf numFmtId="0" fontId="23" fillId="0" borderId="3" xfId="0" applyFont="1" applyBorder="1" applyAlignment="1">
      <alignment horizontal="left"/>
    </xf>
    <xf numFmtId="0" fontId="1" fillId="0" borderId="17" xfId="0" applyFont="1" applyBorder="1"/>
    <xf numFmtId="0" fontId="0" fillId="0" borderId="3" xfId="0" applyBorder="1" applyAlignment="1"/>
    <xf numFmtId="0" fontId="0" fillId="0" borderId="3" xfId="0" applyFill="1" applyBorder="1" applyAlignment="1"/>
    <xf numFmtId="0" fontId="1" fillId="0" borderId="3" xfId="0" applyFont="1" applyBorder="1"/>
    <xf numFmtId="0" fontId="0" fillId="0" borderId="3" xfId="0" applyBorder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 applyBorder="1" applyAlignment="1"/>
    <xf numFmtId="0" fontId="1" fillId="0" borderId="18" xfId="0" applyFont="1" applyBorder="1"/>
    <xf numFmtId="0" fontId="1" fillId="0" borderId="4" xfId="0" applyFont="1" applyBorder="1" applyAlignment="1">
      <alignment horizontal="left"/>
    </xf>
    <xf numFmtId="0" fontId="0" fillId="0" borderId="17" xfId="0" applyBorder="1"/>
    <xf numFmtId="0" fontId="17" fillId="0" borderId="17" xfId="0" applyFont="1" applyBorder="1"/>
    <xf numFmtId="0" fontId="0" fillId="0" borderId="12" xfId="0" applyBorder="1"/>
    <xf numFmtId="0" fontId="0" fillId="0" borderId="0" xfId="0" applyAlignment="1">
      <alignment horizontal="center"/>
    </xf>
    <xf numFmtId="0" fontId="1" fillId="0" borderId="12" xfId="0" applyFont="1" applyBorder="1" applyAlignment="1"/>
    <xf numFmtId="0" fontId="1" fillId="0" borderId="3" xfId="0" applyFont="1" applyBorder="1" applyAlignment="1"/>
    <xf numFmtId="0" fontId="4" fillId="5" borderId="19" xfId="0" applyFont="1" applyFill="1" applyBorder="1" applyAlignment="1"/>
    <xf numFmtId="0" fontId="0" fillId="0" borderId="18" xfId="0" applyBorder="1"/>
    <xf numFmtId="0" fontId="0" fillId="0" borderId="20" xfId="0" applyBorder="1"/>
    <xf numFmtId="0" fontId="1" fillId="0" borderId="4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2" fillId="0" borderId="9" xfId="0" applyFont="1" applyFill="1" applyBorder="1" applyAlignment="1"/>
    <xf numFmtId="0" fontId="1" fillId="0" borderId="25" xfId="0" applyFont="1" applyBorder="1"/>
    <xf numFmtId="0" fontId="0" fillId="0" borderId="25" xfId="0" applyFill="1" applyBorder="1" applyAlignment="1"/>
    <xf numFmtId="0" fontId="0" fillId="0" borderId="25" xfId="0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8" fillId="0" borderId="24" xfId="0" applyFont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0" fontId="4" fillId="0" borderId="34" xfId="0" applyFont="1" applyBorder="1"/>
    <xf numFmtId="0" fontId="3" fillId="0" borderId="9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4" fillId="0" borderId="25" xfId="0" applyFont="1" applyFill="1" applyBorder="1"/>
    <xf numFmtId="0" fontId="4" fillId="0" borderId="0" xfId="0" applyFont="1" applyFill="1" applyBorder="1"/>
    <xf numFmtId="0" fontId="12" fillId="0" borderId="17" xfId="0" applyFont="1" applyFill="1" applyBorder="1" applyAlignment="1">
      <alignment vertical="top"/>
    </xf>
    <xf numFmtId="0" fontId="10" fillId="0" borderId="31" xfId="0" applyFont="1" applyFill="1" applyBorder="1" applyAlignment="1">
      <alignment vertical="top"/>
    </xf>
    <xf numFmtId="0" fontId="13" fillId="0" borderId="17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16" xfId="0" applyBorder="1"/>
    <xf numFmtId="0" fontId="17" fillId="0" borderId="12" xfId="0" applyFont="1" applyBorder="1"/>
    <xf numFmtId="0" fontId="4" fillId="0" borderId="20" xfId="0" applyFont="1" applyBorder="1"/>
    <xf numFmtId="0" fontId="4" fillId="5" borderId="37" xfId="0" applyFont="1" applyFill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9" xfId="0" applyFont="1" applyBorder="1" applyAlignment="1">
      <alignment horizontal="left"/>
    </xf>
    <xf numFmtId="0" fontId="6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4" fillId="0" borderId="42" xfId="0" applyFont="1" applyBorder="1"/>
    <xf numFmtId="0" fontId="14" fillId="0" borderId="12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15" fillId="0" borderId="17" xfId="0" applyFont="1" applyFill="1" applyBorder="1" applyAlignment="1">
      <alignment vertical="top"/>
    </xf>
    <xf numFmtId="0" fontId="14" fillId="0" borderId="31" xfId="0" applyFont="1" applyFill="1" applyBorder="1" applyAlignment="1">
      <alignment vertical="top"/>
    </xf>
    <xf numFmtId="0" fontId="7" fillId="2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wrapText="1"/>
    </xf>
    <xf numFmtId="0" fontId="4" fillId="5" borderId="43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 wrapText="1"/>
    </xf>
    <xf numFmtId="0" fontId="4" fillId="5" borderId="45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4" fillId="5" borderId="4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/>
    <xf numFmtId="0" fontId="1" fillId="0" borderId="21" xfId="0" applyFont="1" applyBorder="1"/>
    <xf numFmtId="0" fontId="1" fillId="0" borderId="48" xfId="0" applyFont="1" applyBorder="1"/>
    <xf numFmtId="0" fontId="23" fillId="0" borderId="22" xfId="0" applyFont="1" applyBorder="1" applyAlignment="1">
      <alignment horizontal="left"/>
    </xf>
    <xf numFmtId="0" fontId="0" fillId="0" borderId="22" xfId="0" applyFill="1" applyBorder="1" applyAlignment="1">
      <alignment wrapText="1"/>
    </xf>
    <xf numFmtId="0" fontId="4" fillId="5" borderId="46" xfId="0" applyFont="1" applyFill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0" borderId="17" xfId="0" applyFont="1" applyBorder="1" applyAlignment="1"/>
    <xf numFmtId="0" fontId="0" fillId="4" borderId="4" xfId="0" applyFill="1" applyBorder="1" applyAlignment="1"/>
    <xf numFmtId="0" fontId="0" fillId="4" borderId="3" xfId="0" applyFill="1" applyBorder="1" applyAlignment="1"/>
    <xf numFmtId="0" fontId="0" fillId="4" borderId="22" xfId="0" applyFill="1" applyBorder="1" applyAlignment="1"/>
    <xf numFmtId="0" fontId="0" fillId="4" borderId="10" xfId="0" applyFill="1" applyBorder="1" applyAlignment="1"/>
    <xf numFmtId="0" fontId="0" fillId="4" borderId="22" xfId="0" applyFill="1" applyBorder="1" applyAlignment="1">
      <alignment wrapText="1"/>
    </xf>
    <xf numFmtId="0" fontId="0" fillId="4" borderId="50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26" fillId="0" borderId="24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9" fillId="6" borderId="3" xfId="0" applyFont="1" applyFill="1" applyBorder="1" applyAlignment="1">
      <alignment vertical="top" wrapText="1"/>
    </xf>
    <xf numFmtId="164" fontId="29" fillId="6" borderId="3" xfId="0" applyNumberFormat="1" applyFont="1" applyFill="1" applyBorder="1" applyAlignment="1">
      <alignment vertical="top" wrapText="1"/>
    </xf>
    <xf numFmtId="0" fontId="30" fillId="5" borderId="3" xfId="0" applyFont="1" applyFill="1" applyBorder="1" applyAlignment="1">
      <alignment vertical="top" wrapText="1"/>
    </xf>
    <xf numFmtId="0" fontId="31" fillId="5" borderId="3" xfId="0" applyFont="1" applyFill="1" applyBorder="1" applyAlignment="1">
      <alignment vertical="top" wrapText="1"/>
    </xf>
    <xf numFmtId="164" fontId="31" fillId="3" borderId="3" xfId="2" applyNumberFormat="1" applyFont="1" applyFill="1" applyBorder="1" applyAlignment="1">
      <alignment horizontal="center" vertical="top" wrapText="1"/>
    </xf>
    <xf numFmtId="165" fontId="31" fillId="5" borderId="3" xfId="0" applyNumberFormat="1" applyFont="1" applyFill="1" applyBorder="1" applyAlignment="1">
      <alignment horizontal="right" vertical="top" wrapText="1"/>
    </xf>
    <xf numFmtId="0" fontId="31" fillId="5" borderId="3" xfId="0" applyFont="1" applyFill="1" applyBorder="1" applyAlignment="1">
      <alignment horizontal="right" vertical="top" wrapText="1"/>
    </xf>
    <xf numFmtId="0" fontId="31" fillId="5" borderId="10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4" borderId="50" xfId="0" applyFill="1" applyBorder="1" applyAlignment="1">
      <alignment wrapText="1"/>
    </xf>
    <xf numFmtId="0" fontId="0" fillId="4" borderId="5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2" fillId="0" borderId="6" xfId="0" applyFont="1" applyFill="1" applyBorder="1" applyAlignment="1"/>
    <xf numFmtId="0" fontId="2" fillId="0" borderId="12" xfId="0" applyFont="1" applyFill="1" applyBorder="1" applyAlignment="1"/>
    <xf numFmtId="0" fontId="2" fillId="0" borderId="46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30" fillId="4" borderId="3" xfId="0" applyFont="1" applyFill="1" applyBorder="1" applyAlignment="1">
      <alignment vertical="top" wrapText="1"/>
    </xf>
    <xf numFmtId="0" fontId="31" fillId="4" borderId="3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4" fillId="1" borderId="1" xfId="0" applyFont="1" applyFill="1" applyBorder="1" applyAlignment="1">
      <alignment horizontal="center" vertical="center" wrapText="1"/>
    </xf>
    <xf numFmtId="0" fontId="4" fillId="1" borderId="6" xfId="0" applyFont="1" applyFill="1" applyBorder="1" applyAlignment="1">
      <alignment horizontal="center" vertical="center" wrapText="1"/>
    </xf>
    <xf numFmtId="0" fontId="4" fillId="1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top" wrapText="1"/>
    </xf>
    <xf numFmtId="164" fontId="29" fillId="6" borderId="3" xfId="2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165" fontId="1" fillId="0" borderId="3" xfId="0" applyNumberFormat="1" applyFont="1" applyBorder="1" applyAlignment="1">
      <alignment horizontal="right"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165" fontId="1" fillId="5" borderId="3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164" fontId="29" fillId="6" borderId="6" xfId="2" applyNumberFormat="1" applyFont="1" applyFill="1" applyBorder="1" applyAlignment="1">
      <alignment horizontal="center" vertical="top" wrapText="1"/>
    </xf>
    <xf numFmtId="0" fontId="30" fillId="4" borderId="6" xfId="0" applyFont="1" applyFill="1" applyBorder="1" applyAlignment="1">
      <alignment vertical="top" wrapText="1"/>
    </xf>
    <xf numFmtId="0" fontId="30" fillId="5" borderId="6" xfId="0" applyFont="1" applyFill="1" applyBorder="1" applyAlignment="1">
      <alignment vertical="top" wrapText="1"/>
    </xf>
    <xf numFmtId="0" fontId="31" fillId="5" borderId="6" xfId="0" applyFont="1" applyFill="1" applyBorder="1" applyAlignment="1">
      <alignment vertical="top" wrapText="1"/>
    </xf>
    <xf numFmtId="0" fontId="31" fillId="4" borderId="6" xfId="0" applyFont="1" applyFill="1" applyBorder="1" applyAlignment="1">
      <alignment vertical="top" wrapText="1"/>
    </xf>
    <xf numFmtId="165" fontId="31" fillId="5" borderId="6" xfId="0" applyNumberFormat="1" applyFont="1" applyFill="1" applyBorder="1" applyAlignment="1">
      <alignment horizontal="right" vertical="top" wrapText="1"/>
    </xf>
    <xf numFmtId="0" fontId="31" fillId="5" borderId="6" xfId="0" applyFont="1" applyFill="1" applyBorder="1" applyAlignment="1">
      <alignment horizontal="right" vertical="top" wrapText="1"/>
    </xf>
    <xf numFmtId="164" fontId="30" fillId="4" borderId="3" xfId="0" applyNumberFormat="1" applyFont="1" applyFill="1" applyBorder="1" applyAlignment="1">
      <alignment vertical="top" wrapText="1"/>
    </xf>
    <xf numFmtId="0" fontId="32" fillId="0" borderId="0" xfId="0" applyFont="1"/>
    <xf numFmtId="0" fontId="1" fillId="0" borderId="0" xfId="0" applyFont="1" applyAlignment="1">
      <alignment horizontal="left" indent="12"/>
    </xf>
    <xf numFmtId="0" fontId="2" fillId="0" borderId="7" xfId="0" applyFont="1" applyFill="1" applyBorder="1" applyAlignment="1"/>
    <xf numFmtId="0" fontId="2" fillId="0" borderId="1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vertical="top" wrapText="1"/>
    </xf>
    <xf numFmtId="0" fontId="30" fillId="5" borderId="7" xfId="0" applyFont="1" applyFill="1" applyBorder="1" applyAlignment="1">
      <alignment vertical="top" wrapText="1"/>
    </xf>
    <xf numFmtId="0" fontId="6" fillId="0" borderId="28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31" fillId="5" borderId="10" xfId="0" applyNumberFormat="1" applyFont="1" applyFill="1" applyBorder="1" applyAlignment="1">
      <alignment horizontal="right" vertical="top" wrapText="1"/>
    </xf>
    <xf numFmtId="165" fontId="31" fillId="5" borderId="1" xfId="0" applyNumberFormat="1" applyFont="1" applyFill="1" applyBorder="1" applyAlignment="1">
      <alignment horizontal="right" vertical="top" wrapText="1"/>
    </xf>
    <xf numFmtId="166" fontId="6" fillId="6" borderId="3" xfId="3" applyNumberFormat="1" applyFont="1" applyFill="1" applyBorder="1" applyAlignment="1">
      <alignment horizontal="right" vertical="top" wrapText="1"/>
    </xf>
    <xf numFmtId="165" fontId="1" fillId="0" borderId="10" xfId="0" applyNumberFormat="1" applyFont="1" applyBorder="1" applyAlignment="1">
      <alignment horizontal="right" vertical="top" wrapText="1"/>
    </xf>
    <xf numFmtId="164" fontId="31" fillId="3" borderId="10" xfId="2" applyNumberFormat="1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29" fillId="6" borderId="6" xfId="0" applyNumberFormat="1" applyFont="1" applyFill="1" applyBorder="1" applyAlignment="1">
      <alignment vertical="top" wrapText="1"/>
    </xf>
    <xf numFmtId="0" fontId="0" fillId="0" borderId="9" xfId="0" applyBorder="1"/>
    <xf numFmtId="0" fontId="1" fillId="3" borderId="1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4" borderId="56" xfId="0" applyFill="1" applyBorder="1" applyAlignment="1">
      <alignment horizontal="center" wrapText="1"/>
    </xf>
    <xf numFmtId="0" fontId="0" fillId="4" borderId="57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5" xfId="0" applyBorder="1" applyAlignment="1">
      <alignment horizontal="center" wrapText="1"/>
    </xf>
  </cellXfs>
  <cellStyles count="4">
    <cellStyle name="Normal" xfId="0" builtinId="0"/>
    <cellStyle name="Normal 2" xfId="1"/>
    <cellStyle name="Procent" xfId="2" builtinId="5"/>
    <cellStyle name="Valuta" xfId="3" builtin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BreakPreview" zoomScale="75" zoomScaleNormal="100" zoomScaleSheetLayoutView="75" zoomScalePageLayoutView="80" workbookViewId="0">
      <pane ySplit="7" topLeftCell="A8" activePane="bottomLeft" state="frozen"/>
      <selection pane="bottomLeft" activeCell="B14" sqref="B14"/>
    </sheetView>
  </sheetViews>
  <sheetFormatPr defaultColWidth="8.85546875" defaultRowHeight="12.75"/>
  <cols>
    <col min="1" max="1" width="7.42578125" style="51" customWidth="1"/>
    <col min="2" max="2" width="75.42578125" style="4" customWidth="1"/>
    <col min="3" max="3" width="10" style="50" customWidth="1"/>
    <col min="4" max="5" width="5" style="50" customWidth="1"/>
    <col min="6" max="6" width="10.42578125" style="50" bestFit="1" customWidth="1"/>
    <col min="7" max="7" width="10.85546875" style="50" customWidth="1"/>
    <col min="8" max="8" width="10" style="50" customWidth="1"/>
    <col min="9" max="9" width="5" style="50" customWidth="1"/>
    <col min="10" max="10" width="5.140625" style="50" customWidth="1"/>
    <col min="11" max="11" width="23.7109375" style="4" customWidth="1"/>
    <col min="12" max="12" width="12" style="4" customWidth="1"/>
    <col min="13" max="13" width="8.85546875" style="4"/>
    <col min="14" max="14" width="9" style="4" bestFit="1" customWidth="1"/>
    <col min="15" max="16384" width="8.85546875" style="4"/>
  </cols>
  <sheetData>
    <row r="1" spans="1:13" ht="37.5" hidden="1" customHeight="1">
      <c r="A1" s="1"/>
      <c r="B1" s="2"/>
      <c r="C1" s="3"/>
      <c r="D1" s="3"/>
      <c r="E1" s="3"/>
      <c r="F1" s="3"/>
      <c r="G1" s="3"/>
      <c r="H1" s="3"/>
      <c r="I1" s="275" t="s">
        <v>40</v>
      </c>
      <c r="J1" s="275"/>
      <c r="K1" s="240"/>
    </row>
    <row r="2" spans="1:13" s="8" customFormat="1" ht="34.5" hidden="1" customHeight="1">
      <c r="A2" s="5"/>
      <c r="B2" s="6" t="s">
        <v>16</v>
      </c>
      <c r="C2" s="229" t="s">
        <v>17</v>
      </c>
      <c r="D2" s="230"/>
      <c r="E2" s="230"/>
      <c r="F2" s="230"/>
      <c r="G2" s="230"/>
      <c r="H2" s="230"/>
      <c r="I2" s="229" t="s">
        <v>18</v>
      </c>
      <c r="J2" s="276"/>
      <c r="K2" s="7" t="s">
        <v>19</v>
      </c>
    </row>
    <row r="3" spans="1:13" s="8" customFormat="1" ht="34.5" hidden="1" customHeight="1">
      <c r="A3" s="9"/>
      <c r="B3" s="10"/>
      <c r="C3" s="11" t="s">
        <v>20</v>
      </c>
      <c r="D3" s="11" t="s">
        <v>21</v>
      </c>
      <c r="E3" s="11" t="s">
        <v>22</v>
      </c>
      <c r="F3" s="11"/>
      <c r="G3" s="11"/>
      <c r="H3" s="11"/>
      <c r="I3" s="11" t="s">
        <v>23</v>
      </c>
      <c r="J3" s="11" t="s">
        <v>24</v>
      </c>
      <c r="K3" s="12"/>
    </row>
    <row r="4" spans="1:13" customFormat="1" ht="26.25" customHeight="1" thickBot="1"/>
    <row r="5" spans="1:13" customFormat="1" ht="28.5" customHeight="1" thickBot="1">
      <c r="I5" s="308" t="s">
        <v>278</v>
      </c>
      <c r="J5" s="309"/>
      <c r="K5" s="310"/>
      <c r="L5" s="301"/>
    </row>
    <row r="6" spans="1:13" customFormat="1" ht="38.25">
      <c r="A6" s="97"/>
      <c r="B6" s="6" t="s">
        <v>16</v>
      </c>
      <c r="C6" s="98" t="s">
        <v>20</v>
      </c>
      <c r="D6" s="98" t="s">
        <v>21</v>
      </c>
      <c r="E6" s="98" t="s">
        <v>22</v>
      </c>
      <c r="F6" s="306" t="s">
        <v>285</v>
      </c>
      <c r="G6" s="306"/>
      <c r="H6" s="307"/>
      <c r="I6" s="99" t="s">
        <v>23</v>
      </c>
      <c r="J6" s="100" t="s">
        <v>24</v>
      </c>
      <c r="K6" s="101" t="s">
        <v>279</v>
      </c>
      <c r="L6" s="143" t="s">
        <v>280</v>
      </c>
      <c r="M6" s="102"/>
    </row>
    <row r="7" spans="1:13" s="16" customFormat="1" ht="27.75" customHeight="1">
      <c r="A7" s="13"/>
      <c r="B7" s="14" t="s">
        <v>41</v>
      </c>
      <c r="C7" s="15"/>
      <c r="D7" s="15"/>
      <c r="E7" s="15"/>
      <c r="F7" s="277" t="s">
        <v>286</v>
      </c>
      <c r="G7" s="277" t="s">
        <v>287</v>
      </c>
      <c r="H7" s="299">
        <f>SUM(G15:G20)</f>
        <v>1</v>
      </c>
      <c r="I7" s="177"/>
      <c r="J7" s="297"/>
      <c r="K7" s="304"/>
      <c r="L7" s="298"/>
    </row>
    <row r="8" spans="1:13" s="16" customFormat="1" ht="30" customHeight="1">
      <c r="A8" s="17" t="s">
        <v>42</v>
      </c>
      <c r="B8" s="18" t="s">
        <v>297</v>
      </c>
      <c r="C8" s="19"/>
      <c r="D8" s="19"/>
      <c r="E8" s="19"/>
      <c r="F8" s="256"/>
      <c r="G8" s="221"/>
      <c r="H8" s="300"/>
      <c r="I8" s="281"/>
      <c r="J8" s="61"/>
      <c r="K8" s="305"/>
      <c r="L8" s="303"/>
    </row>
    <row r="9" spans="1:13" s="16" customFormat="1" ht="25.5">
      <c r="A9" s="278" t="s">
        <v>298</v>
      </c>
      <c r="B9" s="60" t="s">
        <v>299</v>
      </c>
      <c r="C9" s="7" t="s">
        <v>26</v>
      </c>
      <c r="D9" s="21"/>
      <c r="E9" s="30"/>
      <c r="F9" s="30"/>
      <c r="G9" s="30"/>
      <c r="H9" s="253"/>
      <c r="I9" s="179"/>
      <c r="J9" s="24"/>
      <c r="K9" s="178"/>
      <c r="L9" s="302"/>
    </row>
    <row r="10" spans="1:13" s="16" customFormat="1" ht="30" customHeight="1">
      <c r="A10" s="22" t="s">
        <v>43</v>
      </c>
      <c r="B10" s="23" t="s">
        <v>27</v>
      </c>
      <c r="C10" s="24"/>
      <c r="D10" s="24"/>
      <c r="E10" s="24"/>
      <c r="F10" s="259"/>
      <c r="G10" s="223"/>
      <c r="H10" s="267"/>
      <c r="I10" s="281"/>
      <c r="J10" s="61"/>
      <c r="K10" s="305"/>
      <c r="L10" s="303"/>
    </row>
    <row r="11" spans="1:13" s="16" customFormat="1" ht="30" customHeight="1">
      <c r="A11" s="278" t="s">
        <v>300</v>
      </c>
      <c r="B11" s="60" t="s">
        <v>176</v>
      </c>
      <c r="C11" s="30"/>
      <c r="D11" s="30"/>
      <c r="E11" s="30"/>
      <c r="F11" s="279"/>
      <c r="G11" s="280"/>
      <c r="H11" s="280"/>
      <c r="I11" s="281"/>
      <c r="J11" s="61"/>
      <c r="K11" s="305"/>
      <c r="L11" s="303"/>
    </row>
    <row r="12" spans="1:13" s="16" customFormat="1" ht="30" customHeight="1">
      <c r="A12" s="17" t="s">
        <v>44</v>
      </c>
      <c r="B12" s="23" t="s">
        <v>28</v>
      </c>
      <c r="C12" s="24"/>
      <c r="D12" s="24"/>
      <c r="E12" s="24"/>
      <c r="F12" s="24"/>
      <c r="G12" s="24"/>
      <c r="H12" s="24"/>
      <c r="I12" s="179"/>
      <c r="J12" s="24"/>
      <c r="K12" s="178"/>
      <c r="L12" s="302"/>
    </row>
    <row r="13" spans="1:13" s="16" customFormat="1" ht="38.25">
      <c r="A13" s="33" t="s">
        <v>46</v>
      </c>
      <c r="B13" s="20" t="s">
        <v>272</v>
      </c>
      <c r="C13" s="29" t="s">
        <v>26</v>
      </c>
      <c r="D13" s="30"/>
      <c r="E13" s="29" t="s">
        <v>26</v>
      </c>
      <c r="F13" s="224"/>
      <c r="G13" s="224"/>
      <c r="H13" s="268"/>
      <c r="I13" s="123"/>
      <c r="J13" s="29"/>
      <c r="K13" s="124"/>
      <c r="L13" s="303"/>
    </row>
    <row r="14" spans="1:13" s="16" customFormat="1" ht="32.25" customHeight="1">
      <c r="A14" s="33" t="s">
        <v>47</v>
      </c>
      <c r="B14" s="20" t="s">
        <v>175</v>
      </c>
      <c r="C14" s="7" t="s">
        <v>26</v>
      </c>
      <c r="D14" s="21"/>
      <c r="E14" s="30"/>
      <c r="F14" s="262"/>
      <c r="G14" s="224"/>
      <c r="H14" s="268"/>
      <c r="I14" s="117"/>
      <c r="J14" s="7"/>
      <c r="K14" s="122"/>
      <c r="L14" s="111"/>
    </row>
    <row r="15" spans="1:13" s="16" customFormat="1" ht="25.5">
      <c r="A15" s="33" t="s">
        <v>48</v>
      </c>
      <c r="B15" s="20" t="s">
        <v>177</v>
      </c>
      <c r="C15" s="21"/>
      <c r="D15" s="7" t="s">
        <v>26</v>
      </c>
      <c r="E15" s="21"/>
      <c r="F15" s="260">
        <v>1250</v>
      </c>
      <c r="G15" s="225">
        <f>F15/$F$21</f>
        <v>0.25</v>
      </c>
      <c r="H15" s="267"/>
      <c r="I15" s="117"/>
      <c r="J15" s="7"/>
      <c r="K15" s="122"/>
      <c r="L15" s="111"/>
    </row>
    <row r="16" spans="1:13" s="16" customFormat="1" ht="27.75" customHeight="1">
      <c r="A16" s="17" t="s">
        <v>45</v>
      </c>
      <c r="B16" s="23" t="s">
        <v>29</v>
      </c>
      <c r="C16" s="24"/>
      <c r="D16" s="24"/>
      <c r="E16" s="24"/>
      <c r="F16" s="24"/>
      <c r="G16" s="282"/>
      <c r="H16" s="24"/>
      <c r="I16" s="179"/>
      <c r="J16" s="24"/>
      <c r="K16" s="178"/>
      <c r="L16" s="302"/>
    </row>
    <row r="17" spans="1:12" s="16" customFormat="1" ht="25.5">
      <c r="A17" s="33" t="s">
        <v>49</v>
      </c>
      <c r="B17" s="20" t="s">
        <v>90</v>
      </c>
      <c r="C17" s="21"/>
      <c r="D17" s="7" t="s">
        <v>26</v>
      </c>
      <c r="E17" s="7" t="s">
        <v>26</v>
      </c>
      <c r="F17" s="260">
        <v>1250</v>
      </c>
      <c r="G17" s="225">
        <f>F17/$F$21</f>
        <v>0.25</v>
      </c>
      <c r="H17" s="270"/>
      <c r="I17" s="117"/>
      <c r="J17" s="7"/>
      <c r="K17" s="125"/>
      <c r="L17" s="112"/>
    </row>
    <row r="18" spans="1:12" s="16" customFormat="1" ht="25.5">
      <c r="A18" s="33" t="s">
        <v>50</v>
      </c>
      <c r="B18" s="26" t="s">
        <v>179</v>
      </c>
      <c r="C18" s="27"/>
      <c r="D18" s="31" t="s">
        <v>26</v>
      </c>
      <c r="E18" s="7" t="s">
        <v>26</v>
      </c>
      <c r="F18" s="260">
        <v>1250</v>
      </c>
      <c r="G18" s="225">
        <f>F18/$F$21</f>
        <v>0.25</v>
      </c>
      <c r="H18" s="270"/>
      <c r="I18" s="119"/>
      <c r="J18" s="28"/>
      <c r="K18" s="180"/>
      <c r="L18" s="109"/>
    </row>
    <row r="19" spans="1:12" s="16" customFormat="1" ht="25.5">
      <c r="A19" s="33" t="s">
        <v>51</v>
      </c>
      <c r="B19" s="20" t="s">
        <v>30</v>
      </c>
      <c r="C19" s="7" t="s">
        <v>26</v>
      </c>
      <c r="D19" s="21"/>
      <c r="E19" s="7" t="s">
        <v>26</v>
      </c>
      <c r="F19" s="226"/>
      <c r="G19" s="226"/>
      <c r="H19" s="270"/>
      <c r="I19" s="117"/>
      <c r="J19" s="7"/>
      <c r="K19" s="125"/>
      <c r="L19" s="112"/>
    </row>
    <row r="20" spans="1:12" s="16" customFormat="1" ht="38.25">
      <c r="A20" s="33" t="s">
        <v>52</v>
      </c>
      <c r="B20" s="20" t="s">
        <v>91</v>
      </c>
      <c r="C20" s="27"/>
      <c r="D20" s="28" t="s">
        <v>26</v>
      </c>
      <c r="E20" s="27"/>
      <c r="F20" s="293">
        <v>1250</v>
      </c>
      <c r="G20" s="294">
        <f>F20/$F$21</f>
        <v>0.25</v>
      </c>
      <c r="H20" s="291"/>
      <c r="I20" s="119"/>
      <c r="J20" s="28"/>
      <c r="K20" s="181"/>
      <c r="L20" s="254"/>
    </row>
    <row r="21" spans="1:12" s="16" customFormat="1" ht="22.5" customHeight="1" thickBot="1">
      <c r="A21" s="33"/>
      <c r="B21" s="46" t="s">
        <v>284</v>
      </c>
      <c r="C21" s="26"/>
      <c r="D21" s="26"/>
      <c r="E21" s="296"/>
      <c r="F21" s="292">
        <f>SUM(F9:F20)</f>
        <v>5000</v>
      </c>
      <c r="G21" s="257">
        <f>SUM(G8:G20)</f>
        <v>1</v>
      </c>
      <c r="H21" s="265">
        <f>SUM(H7:H20)</f>
        <v>1</v>
      </c>
      <c r="I21" s="182"/>
      <c r="J21" s="183"/>
      <c r="K21" s="130"/>
      <c r="L21" s="111"/>
    </row>
    <row r="25" spans="1:12">
      <c r="B25" s="273" t="s">
        <v>290</v>
      </c>
    </row>
    <row r="26" spans="1:12">
      <c r="B26" s="274" t="s">
        <v>291</v>
      </c>
    </row>
    <row r="27" spans="1:12">
      <c r="B27" s="274" t="s">
        <v>292</v>
      </c>
    </row>
    <row r="28" spans="1:12">
      <c r="B28" s="274" t="s">
        <v>293</v>
      </c>
    </row>
    <row r="29" spans="1:12">
      <c r="B29" s="274" t="s">
        <v>294</v>
      </c>
    </row>
    <row r="30" spans="1:12">
      <c r="B30" s="274" t="s">
        <v>295</v>
      </c>
    </row>
    <row r="31" spans="1:12">
      <c r="B31" s="274" t="s">
        <v>296</v>
      </c>
    </row>
    <row r="32" spans="1:12">
      <c r="A32" s="4"/>
      <c r="C32" s="4"/>
      <c r="D32" s="4"/>
      <c r="E32" s="4"/>
    </row>
    <row r="33" spans="1:5">
      <c r="A33" s="4"/>
      <c r="C33" s="4"/>
      <c r="D33" s="4"/>
      <c r="E33" s="4"/>
    </row>
    <row r="34" spans="1:5">
      <c r="A34" s="4"/>
      <c r="C34" s="4"/>
      <c r="D34" s="4"/>
      <c r="E34" s="4"/>
    </row>
    <row r="35" spans="1:5">
      <c r="A35" s="4"/>
      <c r="C35" s="4"/>
      <c r="D35" s="4"/>
      <c r="E35" s="4"/>
    </row>
    <row r="36" spans="1:5">
      <c r="A36" s="4"/>
      <c r="C36" s="4"/>
      <c r="D36" s="4"/>
      <c r="E36" s="4"/>
    </row>
    <row r="55" spans="1:5">
      <c r="A55" s="4"/>
      <c r="C55" s="4"/>
      <c r="D55" s="4"/>
      <c r="E55" s="4"/>
    </row>
    <row r="56" spans="1:5">
      <c r="A56" s="4"/>
      <c r="C56" s="4"/>
      <c r="D56" s="4"/>
      <c r="E56" s="4"/>
    </row>
    <row r="57" spans="1:5">
      <c r="A57" s="4"/>
      <c r="C57" s="4"/>
      <c r="D57" s="4"/>
      <c r="E57" s="4"/>
    </row>
    <row r="58" spans="1:5">
      <c r="A58" s="4"/>
      <c r="C58" s="4"/>
      <c r="D58" s="4"/>
      <c r="E58" s="4"/>
    </row>
    <row r="87" spans="1:5">
      <c r="A87" s="4"/>
      <c r="C87" s="4"/>
      <c r="D87" s="4"/>
      <c r="E87" s="4"/>
    </row>
    <row r="88" spans="1:5">
      <c r="A88" s="4"/>
      <c r="C88" s="4"/>
      <c r="D88" s="4"/>
      <c r="E88" s="4"/>
    </row>
    <row r="89" spans="1:5">
      <c r="A89" s="4"/>
      <c r="C89" s="4"/>
      <c r="D89" s="4"/>
      <c r="E89" s="4"/>
    </row>
    <row r="90" spans="1:5">
      <c r="A90" s="4"/>
      <c r="C90" s="4"/>
      <c r="D90" s="4"/>
      <c r="E90" s="4"/>
    </row>
  </sheetData>
  <mergeCells count="2">
    <mergeCell ref="F6:H6"/>
    <mergeCell ref="I5:K5"/>
  </mergeCells>
  <phoneticPr fontId="16" type="noConversion"/>
  <pageMargins left="0.75" right="0.75" top="1" bottom="1" header="0.5" footer="0.5"/>
  <pageSetup paperSize="9" scale="70" orientation="landscape" r:id="rId1"/>
  <headerFooter alignWithMargins="0">
    <oddHeader>&amp;R2012-04-11</oddHeader>
    <oddFooter>&amp;R&amp;P (&amp;N)</oddFooter>
  </headerFooter>
  <rowBreaks count="1" manualBreakCount="1">
    <brk id="6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topLeftCell="A2" zoomScale="75" zoomScaleNormal="100" workbookViewId="0">
      <selection activeCell="C16" sqref="C16:E16"/>
    </sheetView>
  </sheetViews>
  <sheetFormatPr defaultColWidth="8.85546875" defaultRowHeight="12.75"/>
  <cols>
    <col min="2" max="2" width="62.85546875" bestFit="1" customWidth="1"/>
    <col min="3" max="4" width="8.85546875" customWidth="1"/>
    <col min="5" max="5" width="14.5703125" bestFit="1" customWidth="1"/>
    <col min="6" max="6" width="11" customWidth="1"/>
    <col min="7" max="9" width="14.5703125" customWidth="1"/>
    <col min="10" max="10" width="12.85546875" customWidth="1"/>
    <col min="11" max="11" width="12.42578125" customWidth="1"/>
    <col min="12" max="12" width="33.42578125" customWidth="1"/>
    <col min="13" max="13" width="20.28515625" customWidth="1"/>
    <col min="14" max="14" width="30.28515625" customWidth="1"/>
  </cols>
  <sheetData>
    <row r="1" spans="1:13" ht="18" customHeight="1">
      <c r="A1" s="63" t="s">
        <v>228</v>
      </c>
      <c r="F1" s="72"/>
      <c r="G1" s="72"/>
      <c r="H1" s="72"/>
      <c r="I1" s="72"/>
    </row>
    <row r="2" spans="1:13" ht="15.75">
      <c r="A2" s="64"/>
    </row>
    <row r="3" spans="1:13">
      <c r="A3" s="65" t="s">
        <v>243</v>
      </c>
    </row>
    <row r="4" spans="1:13">
      <c r="A4" s="65"/>
    </row>
    <row r="5" spans="1:13">
      <c r="B5" s="66" t="s">
        <v>242</v>
      </c>
      <c r="C5" s="67" t="s">
        <v>230</v>
      </c>
    </row>
    <row r="6" spans="1:13" ht="13.5" thickBot="1">
      <c r="A6" s="68"/>
    </row>
    <row r="7" spans="1:13" s="72" customFormat="1" ht="51.75" customHeight="1" thickBot="1">
      <c r="A7" s="195" t="s">
        <v>231</v>
      </c>
      <c r="B7" s="69" t="s">
        <v>232</v>
      </c>
      <c r="C7" s="70" t="s">
        <v>17</v>
      </c>
      <c r="D7" s="71" t="s">
        <v>233</v>
      </c>
      <c r="E7" s="184" t="s">
        <v>281</v>
      </c>
      <c r="F7" s="184" t="s">
        <v>282</v>
      </c>
      <c r="G7" s="193" t="s">
        <v>234</v>
      </c>
      <c r="H7" s="184" t="s">
        <v>235</v>
      </c>
      <c r="I7" s="185" t="s">
        <v>237</v>
      </c>
      <c r="J7" s="185" t="s">
        <v>236</v>
      </c>
      <c r="K7" s="186"/>
    </row>
    <row r="8" spans="1:13" s="72" customFormat="1">
      <c r="A8" s="196">
        <v>1</v>
      </c>
      <c r="B8" s="200" t="s">
        <v>238</v>
      </c>
      <c r="C8" s="201" t="s">
        <v>56</v>
      </c>
      <c r="D8" s="202">
        <v>1</v>
      </c>
      <c r="E8" s="212"/>
      <c r="F8" s="203">
        <f t="shared" ref="F8:F13" si="0">D8*E8</f>
        <v>0</v>
      </c>
      <c r="G8" s="214"/>
      <c r="H8" s="214"/>
      <c r="I8" s="215"/>
      <c r="J8" s="231"/>
      <c r="K8" s="232"/>
    </row>
    <row r="9" spans="1:13" s="72" customFormat="1">
      <c r="A9" s="197">
        <v>2</v>
      </c>
      <c r="B9" s="77" t="s">
        <v>12</v>
      </c>
      <c r="C9" s="73" t="s">
        <v>131</v>
      </c>
      <c r="D9" s="76">
        <v>1</v>
      </c>
      <c r="E9" s="211"/>
      <c r="F9" s="194">
        <f t="shared" si="0"/>
        <v>0</v>
      </c>
      <c r="G9" s="216"/>
      <c r="H9" s="216"/>
      <c r="I9" s="217"/>
      <c r="J9" s="233"/>
      <c r="K9" s="234"/>
    </row>
    <row r="10" spans="1:13" s="72" customFormat="1">
      <c r="A10" s="197">
        <v>3</v>
      </c>
      <c r="B10" s="77" t="s">
        <v>239</v>
      </c>
      <c r="C10" s="73" t="s">
        <v>193</v>
      </c>
      <c r="D10" s="76">
        <v>1</v>
      </c>
      <c r="E10" s="211"/>
      <c r="F10" s="194">
        <f t="shared" si="0"/>
        <v>0</v>
      </c>
      <c r="G10" s="216"/>
      <c r="H10" s="216"/>
      <c r="I10" s="217"/>
      <c r="J10" s="233"/>
      <c r="K10" s="234"/>
    </row>
    <row r="11" spans="1:13" s="72" customFormat="1">
      <c r="A11" s="197">
        <v>4</v>
      </c>
      <c r="B11" s="77" t="s">
        <v>240</v>
      </c>
      <c r="C11" s="73"/>
      <c r="D11" s="76">
        <v>1</v>
      </c>
      <c r="E11" s="213"/>
      <c r="F11" s="194">
        <f t="shared" si="0"/>
        <v>0</v>
      </c>
      <c r="G11" s="216"/>
      <c r="H11" s="216"/>
      <c r="I11" s="217"/>
      <c r="J11" s="233"/>
      <c r="K11" s="234"/>
    </row>
    <row r="12" spans="1:13" s="72" customFormat="1">
      <c r="A12" s="196"/>
      <c r="B12" s="199"/>
      <c r="C12" s="78"/>
      <c r="D12" s="78"/>
      <c r="E12" s="79"/>
      <c r="F12" s="194">
        <f t="shared" si="0"/>
        <v>0</v>
      </c>
      <c r="G12" s="189"/>
      <c r="H12" s="187"/>
      <c r="I12" s="188"/>
      <c r="J12" s="235"/>
      <c r="K12" s="236"/>
    </row>
    <row r="13" spans="1:13" s="72" customFormat="1">
      <c r="A13" s="197"/>
      <c r="B13" s="199"/>
      <c r="C13" s="78"/>
      <c r="D13" s="78"/>
      <c r="E13" s="79"/>
      <c r="F13" s="194">
        <f t="shared" si="0"/>
        <v>0</v>
      </c>
      <c r="G13" s="189"/>
      <c r="H13" s="187"/>
      <c r="I13" s="188"/>
      <c r="J13" s="235"/>
      <c r="K13" s="236"/>
    </row>
    <row r="14" spans="1:13" s="72" customFormat="1" ht="13.5" thickBot="1">
      <c r="A14" s="198"/>
      <c r="B14" s="145" t="s">
        <v>241</v>
      </c>
      <c r="C14" s="106"/>
      <c r="D14" s="106"/>
      <c r="E14" s="105"/>
      <c r="F14" s="151">
        <f>SUM(F8:F13)</f>
        <v>0</v>
      </c>
      <c r="G14" s="190"/>
      <c r="H14" s="191"/>
      <c r="I14" s="192"/>
      <c r="J14" s="237"/>
      <c r="K14" s="238"/>
    </row>
    <row r="15" spans="1:13" ht="16.5" thickBot="1">
      <c r="C15" s="103"/>
      <c r="D15" s="85"/>
      <c r="E15" s="85"/>
      <c r="F15" s="85"/>
      <c r="G15" s="85"/>
      <c r="H15" s="85"/>
      <c r="I15" s="85"/>
    </row>
    <row r="16" spans="1:13" s="8" customFormat="1" ht="25.5" customHeight="1" thickBot="1">
      <c r="A16" s="239" t="s">
        <v>40</v>
      </c>
      <c r="B16" s="240"/>
      <c r="C16" s="313" t="s">
        <v>17</v>
      </c>
      <c r="D16" s="314"/>
      <c r="E16" s="315"/>
      <c r="F16" s="311" t="s">
        <v>285</v>
      </c>
      <c r="G16" s="311"/>
      <c r="H16" s="311"/>
      <c r="I16" s="312"/>
      <c r="J16" s="308" t="s">
        <v>278</v>
      </c>
      <c r="K16" s="309"/>
      <c r="L16" s="310"/>
      <c r="M16" s="144"/>
    </row>
    <row r="17" spans="1:14" s="8" customFormat="1" ht="25.5">
      <c r="A17" s="9"/>
      <c r="B17" s="6" t="s">
        <v>16</v>
      </c>
      <c r="C17" s="11" t="s">
        <v>20</v>
      </c>
      <c r="D17" s="11" t="s">
        <v>21</v>
      </c>
      <c r="E17" s="250" t="s">
        <v>22</v>
      </c>
      <c r="F17" s="255" t="s">
        <v>286</v>
      </c>
      <c r="G17" s="255" t="s">
        <v>287</v>
      </c>
      <c r="H17" s="255" t="s">
        <v>288</v>
      </c>
      <c r="I17" s="264" t="s">
        <v>289</v>
      </c>
      <c r="J17" s="99" t="s">
        <v>23</v>
      </c>
      <c r="K17" s="100" t="s">
        <v>24</v>
      </c>
      <c r="L17" s="131" t="s">
        <v>279</v>
      </c>
      <c r="M17" s="143" t="s">
        <v>280</v>
      </c>
      <c r="N17" s="140"/>
    </row>
    <row r="18" spans="1:14" s="16" customFormat="1" ht="21.75" customHeight="1">
      <c r="A18" s="17" t="s">
        <v>25</v>
      </c>
      <c r="B18" s="23" t="s">
        <v>63</v>
      </c>
      <c r="C18" s="34"/>
      <c r="D18" s="34"/>
      <c r="E18" s="34"/>
      <c r="F18" s="256"/>
      <c r="G18" s="221"/>
      <c r="H18" s="222"/>
      <c r="I18" s="265">
        <f>SUM(G19:G44)</f>
        <v>0.99999999999999978</v>
      </c>
      <c r="J18" s="113"/>
      <c r="K18" s="34"/>
      <c r="L18" s="114"/>
      <c r="M18" s="132"/>
      <c r="N18" s="141"/>
    </row>
    <row r="19" spans="1:14" s="16" customFormat="1" ht="24" customHeight="1">
      <c r="A19" s="36" t="s">
        <v>183</v>
      </c>
      <c r="B19" s="56" t="s">
        <v>167</v>
      </c>
      <c r="C19" s="39"/>
      <c r="D19" s="39"/>
      <c r="E19" s="39"/>
      <c r="F19" s="258"/>
      <c r="G19" s="248"/>
      <c r="H19" s="272">
        <f>SUM(G21)</f>
        <v>7.6923076923076927E-2</v>
      </c>
      <c r="I19" s="266"/>
      <c r="J19" s="115"/>
      <c r="K19" s="40"/>
      <c r="L19" s="116"/>
      <c r="M19" s="133"/>
      <c r="N19" s="141"/>
    </row>
    <row r="20" spans="1:14" s="16" customFormat="1" ht="54.75" customHeight="1">
      <c r="A20" s="33" t="s">
        <v>184</v>
      </c>
      <c r="B20" s="25" t="s">
        <v>186</v>
      </c>
      <c r="C20" s="7" t="s">
        <v>26</v>
      </c>
      <c r="D20" s="21"/>
      <c r="E20" s="108" t="s">
        <v>26</v>
      </c>
      <c r="F20" s="259"/>
      <c r="G20" s="223"/>
      <c r="H20" s="223"/>
      <c r="I20" s="267"/>
      <c r="J20" s="117"/>
      <c r="K20" s="7"/>
      <c r="L20" s="118"/>
      <c r="M20" s="134"/>
      <c r="N20" s="141"/>
    </row>
    <row r="21" spans="1:14" s="16" customFormat="1" ht="207.75" customHeight="1">
      <c r="A21" s="33" t="s">
        <v>185</v>
      </c>
      <c r="B21" s="25" t="s">
        <v>273</v>
      </c>
      <c r="C21" s="27"/>
      <c r="D21" s="28" t="s">
        <v>26</v>
      </c>
      <c r="E21" s="251"/>
      <c r="F21" s="260">
        <v>540</v>
      </c>
      <c r="G21" s="225">
        <f>F21/$F$45</f>
        <v>7.6923076923076927E-2</v>
      </c>
      <c r="H21" s="224"/>
      <c r="I21" s="268"/>
      <c r="J21" s="119"/>
      <c r="K21" s="28"/>
      <c r="L21" s="118"/>
      <c r="M21" s="134"/>
      <c r="N21" s="141"/>
    </row>
    <row r="22" spans="1:14" s="16" customFormat="1" ht="24.75" customHeight="1">
      <c r="A22" s="57" t="s">
        <v>53</v>
      </c>
      <c r="B22" s="37" t="s">
        <v>169</v>
      </c>
      <c r="C22" s="55"/>
      <c r="D22" s="55"/>
      <c r="E22" s="55"/>
      <c r="F22" s="261"/>
      <c r="G22" s="249"/>
      <c r="H22" s="272">
        <f>SUM(G24:G27)</f>
        <v>0.30769230769230771</v>
      </c>
      <c r="I22" s="269"/>
      <c r="J22" s="120"/>
      <c r="K22" s="55"/>
      <c r="L22" s="121"/>
      <c r="M22" s="135"/>
      <c r="N22" s="141"/>
    </row>
    <row r="23" spans="1:14" s="16" customFormat="1" ht="25.5">
      <c r="A23" s="53" t="s">
        <v>54</v>
      </c>
      <c r="B23" s="20" t="s">
        <v>8</v>
      </c>
      <c r="C23" s="7" t="s">
        <v>26</v>
      </c>
      <c r="D23" s="21"/>
      <c r="E23" s="252"/>
      <c r="F23" s="262"/>
      <c r="G23" s="224"/>
      <c r="H23" s="224"/>
      <c r="I23" s="268"/>
      <c r="J23" s="117"/>
      <c r="K23" s="7"/>
      <c r="L23" s="122"/>
      <c r="M23" s="136"/>
      <c r="N23" s="141"/>
    </row>
    <row r="24" spans="1:14" s="16" customFormat="1" ht="25.5">
      <c r="A24" s="53" t="s">
        <v>55</v>
      </c>
      <c r="B24" s="20" t="s">
        <v>180</v>
      </c>
      <c r="C24" s="21"/>
      <c r="D24" s="7" t="s">
        <v>26</v>
      </c>
      <c r="E24" s="252"/>
      <c r="F24" s="260">
        <v>540</v>
      </c>
      <c r="G24" s="225">
        <f>F24/$F$45</f>
        <v>7.6923076923076927E-2</v>
      </c>
      <c r="H24" s="223"/>
      <c r="I24" s="267"/>
      <c r="J24" s="117"/>
      <c r="K24" s="7"/>
      <c r="L24" s="122"/>
      <c r="M24" s="136"/>
      <c r="N24" s="141"/>
    </row>
    <row r="25" spans="1:14" s="16" customFormat="1" ht="25.5">
      <c r="A25" s="53" t="s">
        <v>128</v>
      </c>
      <c r="B25" s="20" t="s">
        <v>181</v>
      </c>
      <c r="C25" s="21"/>
      <c r="D25" s="7" t="s">
        <v>26</v>
      </c>
      <c r="E25" s="252"/>
      <c r="F25" s="260">
        <v>540</v>
      </c>
      <c r="G25" s="225">
        <f>F25/$F$45</f>
        <v>7.6923076923076927E-2</v>
      </c>
      <c r="H25" s="223"/>
      <c r="I25" s="267"/>
      <c r="J25" s="117"/>
      <c r="K25" s="7"/>
      <c r="L25" s="122"/>
      <c r="M25" s="136"/>
      <c r="N25" s="141"/>
    </row>
    <row r="26" spans="1:14" s="16" customFormat="1" ht="81" customHeight="1">
      <c r="A26" s="53" t="s">
        <v>129</v>
      </c>
      <c r="B26" s="20" t="s">
        <v>182</v>
      </c>
      <c r="C26" s="21"/>
      <c r="D26" s="7" t="s">
        <v>26</v>
      </c>
      <c r="E26" s="252"/>
      <c r="F26" s="260">
        <v>540</v>
      </c>
      <c r="G26" s="225">
        <f>F26/$F$45</f>
        <v>7.6923076923076927E-2</v>
      </c>
      <c r="H26" s="226"/>
      <c r="I26" s="270"/>
      <c r="J26" s="117"/>
      <c r="K26" s="7"/>
      <c r="L26" s="122"/>
      <c r="M26" s="136"/>
      <c r="N26" s="141"/>
    </row>
    <row r="27" spans="1:14" s="16" customFormat="1" ht="39" customHeight="1">
      <c r="A27" s="53" t="s">
        <v>130</v>
      </c>
      <c r="B27" s="59" t="s">
        <v>173</v>
      </c>
      <c r="C27" s="21"/>
      <c r="D27" s="7" t="s">
        <v>26</v>
      </c>
      <c r="E27" s="252"/>
      <c r="F27" s="260">
        <v>540</v>
      </c>
      <c r="G27" s="225">
        <f>F27/$F$45</f>
        <v>7.6923076923076927E-2</v>
      </c>
      <c r="H27" s="226"/>
      <c r="I27" s="270"/>
      <c r="J27" s="117"/>
      <c r="K27" s="7"/>
      <c r="L27" s="122"/>
      <c r="M27" s="136"/>
      <c r="N27" s="141"/>
    </row>
    <row r="28" spans="1:14" s="16" customFormat="1" ht="20.100000000000001" customHeight="1">
      <c r="A28" s="36" t="s">
        <v>56</v>
      </c>
      <c r="B28" s="37" t="s">
        <v>9</v>
      </c>
      <c r="C28" s="38"/>
      <c r="D28" s="39"/>
      <c r="E28" s="39"/>
      <c r="F28" s="39"/>
      <c r="G28" s="39"/>
      <c r="H28" s="272">
        <f>SUM(G32:G36)</f>
        <v>0.38461538461538464</v>
      </c>
      <c r="I28" s="39"/>
      <c r="J28" s="115"/>
      <c r="K28" s="39"/>
      <c r="L28" s="116"/>
      <c r="M28" s="133"/>
      <c r="N28" s="141"/>
    </row>
    <row r="29" spans="1:14" s="16" customFormat="1">
      <c r="A29" s="33" t="s">
        <v>57</v>
      </c>
      <c r="B29" s="32" t="s">
        <v>10</v>
      </c>
      <c r="C29" s="29" t="s">
        <v>26</v>
      </c>
      <c r="D29" s="30"/>
      <c r="E29" s="253"/>
      <c r="F29" s="226"/>
      <c r="G29" s="226"/>
      <c r="H29" s="226"/>
      <c r="I29" s="270"/>
      <c r="J29" s="123"/>
      <c r="K29" s="29"/>
      <c r="L29" s="124"/>
      <c r="M29" s="137"/>
      <c r="N29" s="141"/>
    </row>
    <row r="30" spans="1:14" s="16" customFormat="1">
      <c r="A30" s="33" t="s">
        <v>58</v>
      </c>
      <c r="B30" s="32" t="s">
        <v>125</v>
      </c>
      <c r="C30" s="7" t="s">
        <v>26</v>
      </c>
      <c r="D30" s="21"/>
      <c r="E30" s="252"/>
      <c r="F30" s="226"/>
      <c r="G30" s="226"/>
      <c r="H30" s="226"/>
      <c r="I30" s="268"/>
      <c r="J30" s="117"/>
      <c r="K30" s="7"/>
      <c r="L30" s="125"/>
      <c r="M30" s="138"/>
      <c r="N30" s="141"/>
    </row>
    <row r="31" spans="1:14" s="16" customFormat="1" ht="15">
      <c r="A31" s="33" t="s">
        <v>187</v>
      </c>
      <c r="B31" s="32" t="s">
        <v>160</v>
      </c>
      <c r="C31" s="7" t="s">
        <v>26</v>
      </c>
      <c r="D31" s="21"/>
      <c r="E31" s="252"/>
      <c r="F31" s="226"/>
      <c r="G31" s="226"/>
      <c r="H31" s="226"/>
      <c r="I31" s="268"/>
      <c r="J31" s="117"/>
      <c r="K31" s="7"/>
      <c r="L31" s="125"/>
      <c r="M31" s="138"/>
      <c r="N31" s="142"/>
    </row>
    <row r="32" spans="1:14" s="16" customFormat="1" ht="25.5">
      <c r="A32" s="33" t="s">
        <v>188</v>
      </c>
      <c r="B32" s="32" t="s">
        <v>126</v>
      </c>
      <c r="C32" s="21"/>
      <c r="D32" s="7" t="s">
        <v>26</v>
      </c>
      <c r="E32" s="108" t="s">
        <v>26</v>
      </c>
      <c r="F32" s="260">
        <v>540</v>
      </c>
      <c r="G32" s="225">
        <f>F32/$F$45</f>
        <v>7.6923076923076927E-2</v>
      </c>
      <c r="H32" s="227"/>
      <c r="I32" s="271"/>
      <c r="J32" s="117"/>
      <c r="K32" s="7"/>
      <c r="L32" s="125"/>
      <c r="M32" s="138"/>
      <c r="N32" s="141"/>
    </row>
    <row r="33" spans="1:14" s="16" customFormat="1" ht="38.25">
      <c r="A33" s="33" t="s">
        <v>189</v>
      </c>
      <c r="B33" s="32" t="s">
        <v>161</v>
      </c>
      <c r="C33" s="21"/>
      <c r="D33" s="7" t="s">
        <v>26</v>
      </c>
      <c r="E33" s="108" t="s">
        <v>26</v>
      </c>
      <c r="F33" s="260">
        <v>540</v>
      </c>
      <c r="G33" s="225">
        <f>F33/$F$45</f>
        <v>7.6923076923076927E-2</v>
      </c>
      <c r="H33" s="227"/>
      <c r="I33" s="271"/>
      <c r="J33" s="117"/>
      <c r="K33" s="7"/>
      <c r="L33" s="125"/>
      <c r="M33" s="138"/>
      <c r="N33" s="141"/>
    </row>
    <row r="34" spans="1:14" s="16" customFormat="1" ht="25.5">
      <c r="A34" s="33" t="s">
        <v>190</v>
      </c>
      <c r="B34" s="32" t="s">
        <v>85</v>
      </c>
      <c r="C34" s="21"/>
      <c r="D34" s="7" t="s">
        <v>26</v>
      </c>
      <c r="E34" s="252"/>
      <c r="F34" s="260">
        <v>540</v>
      </c>
      <c r="G34" s="225">
        <f>F34/$F$45</f>
        <v>7.6923076923076927E-2</v>
      </c>
      <c r="H34" s="227"/>
      <c r="I34" s="271"/>
      <c r="J34" s="117"/>
      <c r="K34" s="7"/>
      <c r="L34" s="126"/>
      <c r="M34" s="139"/>
      <c r="N34" s="141"/>
    </row>
    <row r="35" spans="1:14" s="16" customFormat="1" ht="25.5">
      <c r="A35" s="33" t="s">
        <v>191</v>
      </c>
      <c r="B35" s="20" t="s">
        <v>86</v>
      </c>
      <c r="C35" s="21"/>
      <c r="D35" s="7" t="s">
        <v>26</v>
      </c>
      <c r="E35" s="252"/>
      <c r="F35" s="260">
        <v>540</v>
      </c>
      <c r="G35" s="225">
        <f>F35/$F$45</f>
        <v>7.6923076923076927E-2</v>
      </c>
      <c r="H35" s="227"/>
      <c r="I35" s="271"/>
      <c r="J35" s="117"/>
      <c r="K35" s="7"/>
      <c r="L35" s="125"/>
      <c r="M35" s="138"/>
      <c r="N35" s="141"/>
    </row>
    <row r="36" spans="1:14" s="16" customFormat="1" ht="25.5">
      <c r="A36" s="33" t="s">
        <v>192</v>
      </c>
      <c r="B36" s="32" t="s">
        <v>87</v>
      </c>
      <c r="C36" s="21"/>
      <c r="D36" s="7" t="s">
        <v>26</v>
      </c>
      <c r="E36" s="252"/>
      <c r="F36" s="260">
        <v>540</v>
      </c>
      <c r="G36" s="225">
        <f>F36/$F$45</f>
        <v>7.6923076923076927E-2</v>
      </c>
      <c r="H36" s="227"/>
      <c r="I36" s="271"/>
      <c r="J36" s="117"/>
      <c r="K36" s="7"/>
      <c r="L36" s="125"/>
      <c r="M36" s="138"/>
      <c r="N36" s="141"/>
    </row>
    <row r="37" spans="1:14" s="16" customFormat="1" ht="20.100000000000001" customHeight="1">
      <c r="A37" s="36" t="s">
        <v>131</v>
      </c>
      <c r="B37" s="37" t="s">
        <v>12</v>
      </c>
      <c r="C37" s="38"/>
      <c r="D37" s="39"/>
      <c r="E37" s="39"/>
      <c r="F37" s="39"/>
      <c r="G37" s="39"/>
      <c r="H37" s="272">
        <f>SUM(G39)</f>
        <v>7.6923076923076927E-2</v>
      </c>
      <c r="I37" s="39"/>
      <c r="J37" s="115"/>
      <c r="K37" s="39"/>
      <c r="L37" s="116"/>
      <c r="M37" s="133"/>
      <c r="N37" s="141"/>
    </row>
    <row r="38" spans="1:14" s="16" customFormat="1">
      <c r="A38" s="33" t="s">
        <v>132</v>
      </c>
      <c r="B38" s="32" t="s">
        <v>13</v>
      </c>
      <c r="C38" s="7" t="s">
        <v>26</v>
      </c>
      <c r="D38" s="21"/>
      <c r="E38" s="252"/>
      <c r="F38" s="263"/>
      <c r="G38" s="227"/>
      <c r="H38" s="227"/>
      <c r="I38" s="271"/>
      <c r="J38" s="117"/>
      <c r="K38" s="7"/>
      <c r="L38" s="125"/>
      <c r="M38" s="138"/>
      <c r="N38" s="141"/>
    </row>
    <row r="39" spans="1:14" s="16" customFormat="1" ht="25.5">
      <c r="A39" s="33" t="s">
        <v>133</v>
      </c>
      <c r="B39" s="32" t="s">
        <v>88</v>
      </c>
      <c r="C39" s="21"/>
      <c r="D39" s="7" t="s">
        <v>26</v>
      </c>
      <c r="E39" s="252"/>
      <c r="F39" s="260">
        <v>540</v>
      </c>
      <c r="G39" s="225">
        <f>F39/$F$45</f>
        <v>7.6923076923076927E-2</v>
      </c>
      <c r="H39" s="227"/>
      <c r="I39" s="271"/>
      <c r="J39" s="117"/>
      <c r="K39" s="7"/>
      <c r="L39" s="127"/>
      <c r="N39" s="141"/>
    </row>
    <row r="40" spans="1:14" s="16" customFormat="1" ht="20.100000000000001" customHeight="1">
      <c r="A40" s="36" t="s">
        <v>193</v>
      </c>
      <c r="B40" s="37" t="s">
        <v>14</v>
      </c>
      <c r="C40" s="38"/>
      <c r="D40" s="39"/>
      <c r="E40" s="39"/>
      <c r="F40" s="39"/>
      <c r="G40" s="39"/>
      <c r="H40" s="272">
        <f>SUM(G43:G44)</f>
        <v>0.15384615384615385</v>
      </c>
      <c r="I40" s="39"/>
      <c r="J40" s="115"/>
      <c r="K40" s="39"/>
      <c r="L40" s="116"/>
      <c r="M40" s="133"/>
      <c r="N40" s="141"/>
    </row>
    <row r="41" spans="1:14" s="16" customFormat="1">
      <c r="A41" s="33" t="s">
        <v>194</v>
      </c>
      <c r="B41" s="32" t="s">
        <v>15</v>
      </c>
      <c r="C41" s="7" t="s">
        <v>26</v>
      </c>
      <c r="D41" s="21"/>
      <c r="E41" s="252"/>
      <c r="F41" s="226"/>
      <c r="G41" s="226"/>
      <c r="H41" s="226"/>
      <c r="I41" s="270"/>
      <c r="J41" s="117"/>
      <c r="K41" s="7"/>
      <c r="L41" s="125"/>
      <c r="M41" s="138"/>
      <c r="N41" s="141"/>
    </row>
    <row r="42" spans="1:14" s="16" customFormat="1">
      <c r="A42" s="33" t="s">
        <v>195</v>
      </c>
      <c r="B42" s="32" t="s">
        <v>162</v>
      </c>
      <c r="C42" s="7" t="s">
        <v>26</v>
      </c>
      <c r="D42" s="21"/>
      <c r="E42" s="252"/>
      <c r="F42" s="226"/>
      <c r="G42" s="226"/>
      <c r="H42" s="226"/>
      <c r="I42" s="270"/>
      <c r="J42" s="117"/>
      <c r="K42" s="7"/>
      <c r="L42" s="125"/>
      <c r="M42" s="138"/>
      <c r="N42" s="141"/>
    </row>
    <row r="43" spans="1:14" s="16" customFormat="1" ht="25.5">
      <c r="A43" s="33" t="s">
        <v>196</v>
      </c>
      <c r="B43" s="32" t="s">
        <v>89</v>
      </c>
      <c r="C43" s="21"/>
      <c r="D43" s="7" t="s">
        <v>26</v>
      </c>
      <c r="E43" s="252"/>
      <c r="F43" s="260">
        <v>540</v>
      </c>
      <c r="G43" s="225">
        <f>F43/$F$45</f>
        <v>7.6923076923076927E-2</v>
      </c>
      <c r="H43" s="226"/>
      <c r="I43" s="270"/>
      <c r="J43" s="117"/>
      <c r="K43" s="7"/>
      <c r="L43" s="125"/>
      <c r="M43" s="138"/>
      <c r="N43" s="141"/>
    </row>
    <row r="44" spans="1:14" s="16" customFormat="1" ht="26.25" thickBot="1">
      <c r="A44" s="33" t="s">
        <v>197</v>
      </c>
      <c r="B44" s="46" t="s">
        <v>84</v>
      </c>
      <c r="C44" s="21"/>
      <c r="D44" s="7" t="s">
        <v>26</v>
      </c>
      <c r="E44" s="252"/>
      <c r="F44" s="293">
        <v>540</v>
      </c>
      <c r="G44" s="294">
        <f>F44/$F$45</f>
        <v>7.6923076923076927E-2</v>
      </c>
      <c r="H44" s="290"/>
      <c r="I44" s="291"/>
      <c r="J44" s="128"/>
      <c r="K44" s="129"/>
      <c r="L44" s="130"/>
      <c r="M44" s="138"/>
      <c r="N44" s="218"/>
    </row>
    <row r="45" spans="1:14" ht="28.5" customHeight="1">
      <c r="B45" s="244" t="s">
        <v>284</v>
      </c>
      <c r="C45" s="245"/>
      <c r="D45" s="245"/>
      <c r="E45" s="245"/>
      <c r="F45" s="292">
        <f>SUM(F21:F44)</f>
        <v>7020</v>
      </c>
      <c r="G45" s="257">
        <f>SUM(G18:G44)</f>
        <v>0.99999999999999978</v>
      </c>
      <c r="H45" s="257">
        <f>SUM(H18:H44)</f>
        <v>1</v>
      </c>
      <c r="I45" s="257">
        <f>SUM(I18:I44)</f>
        <v>0.99999999999999978</v>
      </c>
      <c r="J45" s="246"/>
      <c r="K45" s="246"/>
      <c r="L45" s="247"/>
      <c r="M45" s="108"/>
      <c r="N45" s="102"/>
    </row>
  </sheetData>
  <mergeCells count="3">
    <mergeCell ref="F16:I16"/>
    <mergeCell ref="J16:L16"/>
    <mergeCell ref="C16:E16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opLeftCell="A4" zoomScale="75" workbookViewId="0">
      <selection activeCell="C17" sqref="C17:E17"/>
    </sheetView>
  </sheetViews>
  <sheetFormatPr defaultColWidth="8.85546875" defaultRowHeight="12.75"/>
  <cols>
    <col min="2" max="2" width="54.28515625" bestFit="1" customWidth="1"/>
    <col min="3" max="3" width="11.7109375" customWidth="1"/>
    <col min="4" max="4" width="12.85546875" customWidth="1"/>
    <col min="5" max="7" width="15" customWidth="1"/>
    <col min="8" max="8" width="13.140625" customWidth="1"/>
    <col min="9" max="9" width="12.140625" customWidth="1"/>
    <col min="10" max="11" width="10.5703125" customWidth="1"/>
    <col min="12" max="12" width="33.7109375" customWidth="1"/>
    <col min="13" max="13" width="15.5703125" customWidth="1"/>
  </cols>
  <sheetData>
    <row r="1" spans="1:12">
      <c r="A1" s="68"/>
    </row>
    <row r="2" spans="1:12" ht="15.75">
      <c r="A2" s="63" t="s">
        <v>244</v>
      </c>
    </row>
    <row r="3" spans="1:12" ht="15.75">
      <c r="A3" s="64"/>
    </row>
    <row r="4" spans="1:12">
      <c r="A4" s="65" t="s">
        <v>229</v>
      </c>
    </row>
    <row r="5" spans="1:12">
      <c r="A5" s="65"/>
    </row>
    <row r="6" spans="1:12">
      <c r="B6" s="66" t="s">
        <v>242</v>
      </c>
      <c r="C6" s="67" t="s">
        <v>230</v>
      </c>
    </row>
    <row r="7" spans="1:12" ht="13.5" thickBot="1">
      <c r="A7" s="68"/>
    </row>
    <row r="8" spans="1:12" ht="64.5" thickBot="1">
      <c r="A8" s="204" t="s">
        <v>231</v>
      </c>
      <c r="B8" s="69" t="s">
        <v>232</v>
      </c>
      <c r="C8" s="70" t="s">
        <v>17</v>
      </c>
      <c r="D8" s="71" t="s">
        <v>233</v>
      </c>
      <c r="E8" s="71" t="s">
        <v>281</v>
      </c>
      <c r="F8" s="184" t="s">
        <v>283</v>
      </c>
      <c r="G8" s="193" t="s">
        <v>234</v>
      </c>
      <c r="H8" s="184" t="s">
        <v>235</v>
      </c>
      <c r="I8" s="185" t="s">
        <v>237</v>
      </c>
      <c r="J8" s="185" t="s">
        <v>236</v>
      </c>
      <c r="K8" s="186"/>
    </row>
    <row r="9" spans="1:12" s="72" customFormat="1">
      <c r="A9" s="205">
        <v>1</v>
      </c>
      <c r="B9" s="86" t="s">
        <v>12</v>
      </c>
      <c r="C9" s="73" t="s">
        <v>134</v>
      </c>
      <c r="D9" s="74">
        <v>1</v>
      </c>
      <c r="E9" s="210"/>
      <c r="F9" s="203">
        <f t="shared" ref="F9:F14" si="0">D9*E9</f>
        <v>0</v>
      </c>
      <c r="G9" s="214"/>
      <c r="H9" s="214"/>
      <c r="I9" s="215"/>
      <c r="J9" s="231"/>
      <c r="K9" s="232"/>
    </row>
    <row r="10" spans="1:12" s="72" customFormat="1">
      <c r="A10" s="205">
        <v>2</v>
      </c>
      <c r="B10" s="77" t="s">
        <v>239</v>
      </c>
      <c r="C10" s="73" t="s">
        <v>204</v>
      </c>
      <c r="D10" s="76">
        <v>1</v>
      </c>
      <c r="E10" s="211"/>
      <c r="F10" s="194">
        <f t="shared" si="0"/>
        <v>0</v>
      </c>
      <c r="G10" s="216"/>
      <c r="H10" s="216"/>
      <c r="I10" s="217"/>
      <c r="J10" s="233"/>
      <c r="K10" s="234"/>
    </row>
    <row r="11" spans="1:12" s="72" customFormat="1">
      <c r="A11" s="205">
        <v>3</v>
      </c>
      <c r="B11" s="88" t="s">
        <v>245</v>
      </c>
      <c r="C11" s="73" t="s">
        <v>204</v>
      </c>
      <c r="D11" s="76">
        <v>1</v>
      </c>
      <c r="E11" s="211"/>
      <c r="F11" s="194">
        <f t="shared" si="0"/>
        <v>0</v>
      </c>
      <c r="G11" s="216"/>
      <c r="H11" s="216"/>
      <c r="I11" s="217"/>
      <c r="J11" s="233"/>
      <c r="K11" s="234"/>
    </row>
    <row r="12" spans="1:12" s="72" customFormat="1">
      <c r="A12" s="206">
        <v>4</v>
      </c>
      <c r="B12" s="88" t="s">
        <v>246</v>
      </c>
      <c r="C12" s="73" t="s">
        <v>204</v>
      </c>
      <c r="D12" s="76">
        <v>1</v>
      </c>
      <c r="E12" s="213"/>
      <c r="F12" s="194">
        <f t="shared" si="0"/>
        <v>0</v>
      </c>
      <c r="G12" s="216"/>
      <c r="H12" s="216"/>
      <c r="I12" s="217"/>
      <c r="J12" s="233"/>
      <c r="K12" s="234"/>
    </row>
    <row r="13" spans="1:12" s="72" customFormat="1">
      <c r="A13" s="206">
        <v>5</v>
      </c>
      <c r="B13" s="77" t="s">
        <v>240</v>
      </c>
      <c r="C13" s="73"/>
      <c r="D13" s="78"/>
      <c r="E13" s="79"/>
      <c r="F13" s="194">
        <f t="shared" si="0"/>
        <v>0</v>
      </c>
      <c r="G13" s="189"/>
      <c r="H13" s="187"/>
      <c r="I13" s="188"/>
      <c r="J13" s="235"/>
      <c r="K13" s="236"/>
    </row>
    <row r="14" spans="1:12" s="72" customFormat="1">
      <c r="A14" s="206"/>
      <c r="B14" s="89" t="s">
        <v>247</v>
      </c>
      <c r="C14" s="75"/>
      <c r="D14" s="78"/>
      <c r="E14" s="79"/>
      <c r="F14" s="194">
        <f t="shared" si="0"/>
        <v>0</v>
      </c>
      <c r="G14" s="189"/>
      <c r="H14" s="187"/>
      <c r="I14" s="188"/>
      <c r="J14" s="235"/>
      <c r="K14" s="236"/>
    </row>
    <row r="15" spans="1:12" s="72" customFormat="1" ht="13.5" thickBot="1">
      <c r="A15" s="207"/>
      <c r="B15" s="145" t="s">
        <v>241</v>
      </c>
      <c r="C15" s="96"/>
      <c r="D15" s="106"/>
      <c r="E15" s="105"/>
      <c r="F15" s="151">
        <f>SUM(F9:F14)</f>
        <v>0</v>
      </c>
      <c r="G15" s="190"/>
      <c r="H15" s="191"/>
      <c r="I15" s="192"/>
      <c r="J15" s="237"/>
      <c r="K15" s="238"/>
    </row>
    <row r="16" spans="1:12" ht="16.5" thickBot="1">
      <c r="C16" s="103"/>
      <c r="D16" s="85"/>
      <c r="E16" s="85"/>
      <c r="F16" s="85"/>
      <c r="G16" s="85"/>
      <c r="H16" s="85"/>
      <c r="I16" s="85"/>
      <c r="J16" s="4"/>
      <c r="K16" s="4"/>
      <c r="L16" s="4"/>
    </row>
    <row r="17" spans="1:14" s="8" customFormat="1" ht="25.5" customHeight="1" thickBot="1">
      <c r="A17" s="239" t="s">
        <v>40</v>
      </c>
      <c r="B17" s="240"/>
      <c r="C17" s="313" t="s">
        <v>17</v>
      </c>
      <c r="D17" s="314"/>
      <c r="E17" s="315"/>
      <c r="F17" s="311" t="s">
        <v>285</v>
      </c>
      <c r="G17" s="311"/>
      <c r="H17" s="311"/>
      <c r="I17" s="312"/>
      <c r="J17" s="241" t="s">
        <v>278</v>
      </c>
      <c r="K17" s="242"/>
      <c r="L17" s="243"/>
      <c r="M17" s="146"/>
    </row>
    <row r="18" spans="1:14" s="8" customFormat="1" ht="25.5">
      <c r="A18" s="9"/>
      <c r="B18" s="6" t="s">
        <v>16</v>
      </c>
      <c r="C18" s="11" t="s">
        <v>20</v>
      </c>
      <c r="D18" s="11" t="s">
        <v>21</v>
      </c>
      <c r="E18" s="11" t="s">
        <v>22</v>
      </c>
      <c r="F18" s="255" t="s">
        <v>286</v>
      </c>
      <c r="G18" s="255" t="s">
        <v>287</v>
      </c>
      <c r="H18" s="255" t="s">
        <v>288</v>
      </c>
      <c r="I18" s="264" t="s">
        <v>289</v>
      </c>
      <c r="J18" s="99" t="s">
        <v>23</v>
      </c>
      <c r="K18" s="100" t="s">
        <v>24</v>
      </c>
      <c r="L18" s="131" t="s">
        <v>279</v>
      </c>
      <c r="M18" s="143" t="s">
        <v>280</v>
      </c>
      <c r="N18" s="140"/>
    </row>
    <row r="19" spans="1:14" s="16" customFormat="1" ht="30" customHeight="1">
      <c r="A19" s="17" t="s">
        <v>59</v>
      </c>
      <c r="B19" s="23" t="s">
        <v>92</v>
      </c>
      <c r="C19" s="34"/>
      <c r="D19" s="34"/>
      <c r="E19" s="34"/>
      <c r="F19" s="256"/>
      <c r="G19" s="221"/>
      <c r="H19" s="222"/>
      <c r="I19" s="265">
        <f>SUM(G20:G37)</f>
        <v>1.0000000000000002</v>
      </c>
      <c r="J19" s="113"/>
      <c r="K19" s="34"/>
      <c r="L19" s="114"/>
      <c r="M19" s="35"/>
    </row>
    <row r="20" spans="1:14" s="16" customFormat="1" ht="24" customHeight="1">
      <c r="A20" s="36" t="s">
        <v>198</v>
      </c>
      <c r="B20" s="56" t="s">
        <v>167</v>
      </c>
      <c r="C20" s="39"/>
      <c r="D20" s="39"/>
      <c r="E20" s="39"/>
      <c r="F20" s="258"/>
      <c r="G20" s="248"/>
      <c r="H20" s="272">
        <f>SUM(G22)</f>
        <v>9.0909090909090912E-2</v>
      </c>
      <c r="I20" s="266"/>
      <c r="J20" s="115"/>
      <c r="K20" s="40"/>
      <c r="L20" s="116"/>
      <c r="M20" s="40"/>
    </row>
    <row r="21" spans="1:14" s="16" customFormat="1" ht="54.75" customHeight="1">
      <c r="A21" s="33" t="s">
        <v>199</v>
      </c>
      <c r="B21" s="25" t="s">
        <v>210</v>
      </c>
      <c r="C21" s="7" t="s">
        <v>26</v>
      </c>
      <c r="D21" s="21"/>
      <c r="E21" s="7" t="s">
        <v>26</v>
      </c>
      <c r="F21" s="259"/>
      <c r="G21" s="223"/>
      <c r="H21" s="223"/>
      <c r="I21" s="267"/>
      <c r="J21" s="117"/>
      <c r="K21" s="7"/>
      <c r="L21" s="118"/>
      <c r="M21" s="109"/>
    </row>
    <row r="22" spans="1:14" s="16" customFormat="1" ht="264.75" customHeight="1">
      <c r="A22" s="33" t="s">
        <v>200</v>
      </c>
      <c r="B22" s="25" t="s">
        <v>273</v>
      </c>
      <c r="C22" s="27"/>
      <c r="D22" s="28" t="s">
        <v>26</v>
      </c>
      <c r="E22" s="27"/>
      <c r="F22" s="260">
        <v>540</v>
      </c>
      <c r="G22" s="225">
        <f>F22/$F$38</f>
        <v>9.0909090909090912E-2</v>
      </c>
      <c r="H22" s="224"/>
      <c r="I22" s="268"/>
      <c r="J22" s="119"/>
      <c r="K22" s="28"/>
      <c r="L22" s="118"/>
      <c r="M22" s="109"/>
    </row>
    <row r="23" spans="1:14" s="16" customFormat="1" ht="21.75" customHeight="1">
      <c r="A23" s="57" t="s">
        <v>60</v>
      </c>
      <c r="B23" s="37" t="s">
        <v>169</v>
      </c>
      <c r="C23" s="55"/>
      <c r="D23" s="55"/>
      <c r="E23" s="55"/>
      <c r="F23" s="261"/>
      <c r="G23" s="249"/>
      <c r="H23" s="272">
        <f>SUM(G24:G28)</f>
        <v>0.36363636363636365</v>
      </c>
      <c r="I23" s="269"/>
      <c r="J23" s="120"/>
      <c r="K23" s="55"/>
      <c r="L23" s="121"/>
      <c r="M23" s="110"/>
    </row>
    <row r="24" spans="1:14" s="16" customFormat="1" ht="25.5">
      <c r="A24" s="53" t="s">
        <v>61</v>
      </c>
      <c r="B24" s="20" t="s">
        <v>8</v>
      </c>
      <c r="C24" s="7" t="s">
        <v>26</v>
      </c>
      <c r="D24" s="21"/>
      <c r="E24" s="21"/>
      <c r="F24" s="262"/>
      <c r="G24" s="224"/>
      <c r="H24" s="224"/>
      <c r="I24" s="268"/>
      <c r="J24" s="117"/>
      <c r="K24" s="7"/>
      <c r="L24" s="122"/>
      <c r="M24" s="111"/>
    </row>
    <row r="25" spans="1:14" s="16" customFormat="1" ht="38.25">
      <c r="A25" s="53" t="s">
        <v>62</v>
      </c>
      <c r="B25" s="58" t="s">
        <v>170</v>
      </c>
      <c r="C25" s="21"/>
      <c r="D25" s="7" t="s">
        <v>26</v>
      </c>
      <c r="E25" s="21"/>
      <c r="F25" s="260">
        <v>540</v>
      </c>
      <c r="G25" s="225">
        <f>F25/$F$38</f>
        <v>9.0909090909090912E-2</v>
      </c>
      <c r="H25" s="223"/>
      <c r="I25" s="267"/>
      <c r="J25" s="117"/>
      <c r="K25" s="7"/>
      <c r="L25" s="122"/>
      <c r="M25" s="111"/>
    </row>
    <row r="26" spans="1:14" s="16" customFormat="1" ht="38.25">
      <c r="A26" s="53" t="s">
        <v>201</v>
      </c>
      <c r="B26" s="58" t="s">
        <v>171</v>
      </c>
      <c r="C26" s="21"/>
      <c r="D26" s="7" t="s">
        <v>26</v>
      </c>
      <c r="E26" s="21"/>
      <c r="F26" s="260">
        <v>540</v>
      </c>
      <c r="G26" s="225">
        <f>F26/$F$38</f>
        <v>9.0909090909090912E-2</v>
      </c>
      <c r="H26" s="223"/>
      <c r="I26" s="267"/>
      <c r="J26" s="117"/>
      <c r="K26" s="7"/>
      <c r="L26" s="122"/>
      <c r="M26" s="111"/>
    </row>
    <row r="27" spans="1:14" s="16" customFormat="1" ht="81" customHeight="1">
      <c r="A27" s="53" t="s">
        <v>202</v>
      </c>
      <c r="B27" s="58" t="s">
        <v>172</v>
      </c>
      <c r="C27" s="21"/>
      <c r="D27" s="7" t="s">
        <v>26</v>
      </c>
      <c r="E27" s="21"/>
      <c r="F27" s="260">
        <v>540</v>
      </c>
      <c r="G27" s="225">
        <f>F27/$F$38</f>
        <v>9.0909090909090912E-2</v>
      </c>
      <c r="H27" s="226"/>
      <c r="I27" s="270"/>
      <c r="J27" s="117"/>
      <c r="K27" s="7"/>
      <c r="L27" s="122"/>
      <c r="M27" s="111"/>
    </row>
    <row r="28" spans="1:14" s="16" customFormat="1" ht="39" customHeight="1">
      <c r="A28" s="53" t="s">
        <v>203</v>
      </c>
      <c r="B28" s="59" t="s">
        <v>173</v>
      </c>
      <c r="C28" s="21"/>
      <c r="D28" s="7" t="s">
        <v>26</v>
      </c>
      <c r="E28" s="21"/>
      <c r="F28" s="260">
        <v>540</v>
      </c>
      <c r="G28" s="225">
        <f>F28/$F$38</f>
        <v>9.0909090909090912E-2</v>
      </c>
      <c r="H28" s="226"/>
      <c r="I28" s="270"/>
      <c r="J28" s="117"/>
      <c r="K28" s="7"/>
      <c r="L28" s="122"/>
      <c r="M28" s="111"/>
    </row>
    <row r="29" spans="1:14" s="16" customFormat="1" ht="20.100000000000001" customHeight="1">
      <c r="A29" s="36" t="s">
        <v>134</v>
      </c>
      <c r="B29" s="37" t="s">
        <v>12</v>
      </c>
      <c r="C29" s="38"/>
      <c r="D29" s="39"/>
      <c r="E29" s="39"/>
      <c r="F29" s="39"/>
      <c r="G29" s="39"/>
      <c r="H29" s="272">
        <f>SUM(G30:G31)</f>
        <v>9.0909090909090912E-2</v>
      </c>
      <c r="I29" s="39"/>
      <c r="J29" s="115"/>
      <c r="K29" s="39"/>
      <c r="L29" s="116"/>
      <c r="M29" s="40"/>
    </row>
    <row r="30" spans="1:14" s="16" customFormat="1">
      <c r="A30" s="33" t="s">
        <v>135</v>
      </c>
      <c r="B30" s="32" t="s">
        <v>124</v>
      </c>
      <c r="C30" s="7" t="s">
        <v>26</v>
      </c>
      <c r="D30" s="21"/>
      <c r="E30" s="21"/>
      <c r="F30" s="226"/>
      <c r="G30" s="226"/>
      <c r="H30" s="226"/>
      <c r="I30" s="270"/>
      <c r="J30" s="117"/>
      <c r="K30" s="7"/>
      <c r="L30" s="125"/>
      <c r="M30" s="112"/>
    </row>
    <row r="31" spans="1:14" s="16" customFormat="1" ht="38.25">
      <c r="A31" s="33" t="s">
        <v>136</v>
      </c>
      <c r="B31" s="32" t="s">
        <v>94</v>
      </c>
      <c r="C31" s="21"/>
      <c r="D31" s="7" t="s">
        <v>26</v>
      </c>
      <c r="E31" s="21"/>
      <c r="F31" s="260">
        <v>540</v>
      </c>
      <c r="G31" s="225">
        <f>F31/$F$38</f>
        <v>9.0909090909090912E-2</v>
      </c>
      <c r="H31" s="226"/>
      <c r="I31" s="268"/>
      <c r="J31" s="117"/>
      <c r="K31" s="7"/>
      <c r="L31" s="125"/>
      <c r="M31" s="112"/>
    </row>
    <row r="32" spans="1:14" s="16" customFormat="1" ht="20.100000000000001" customHeight="1">
      <c r="A32" s="36" t="s">
        <v>204</v>
      </c>
      <c r="B32" s="37" t="s">
        <v>14</v>
      </c>
      <c r="C32" s="38"/>
      <c r="D32" s="39"/>
      <c r="E32" s="39"/>
      <c r="F32" s="39"/>
      <c r="G32" s="39"/>
      <c r="H32" s="272">
        <f>SUM(G33:G37)</f>
        <v>0.45454545454545459</v>
      </c>
      <c r="I32" s="39"/>
      <c r="J32" s="115"/>
      <c r="K32" s="39"/>
      <c r="L32" s="116"/>
      <c r="M32" s="40"/>
    </row>
    <row r="33" spans="1:13" s="16" customFormat="1">
      <c r="A33" s="33" t="s">
        <v>205</v>
      </c>
      <c r="B33" s="32" t="s">
        <v>3</v>
      </c>
      <c r="C33" s="7" t="s">
        <v>26</v>
      </c>
      <c r="D33" s="21"/>
      <c r="E33" s="21"/>
      <c r="F33" s="260">
        <v>540</v>
      </c>
      <c r="G33" s="225">
        <f>F33/$F$38</f>
        <v>9.0909090909090912E-2</v>
      </c>
      <c r="H33" s="227"/>
      <c r="I33" s="271"/>
      <c r="J33" s="117"/>
      <c r="K33" s="7"/>
      <c r="L33" s="125"/>
      <c r="M33" s="112"/>
    </row>
    <row r="34" spans="1:13" s="16" customFormat="1" ht="25.5">
      <c r="A34" s="33" t="s">
        <v>206</v>
      </c>
      <c r="B34" s="32" t="s">
        <v>95</v>
      </c>
      <c r="C34" s="21"/>
      <c r="D34" s="7" t="s">
        <v>26</v>
      </c>
      <c r="E34" s="21"/>
      <c r="F34" s="260">
        <v>540</v>
      </c>
      <c r="G34" s="225">
        <f>F34/$F$38</f>
        <v>9.0909090909090912E-2</v>
      </c>
      <c r="H34" s="227"/>
      <c r="I34" s="271"/>
      <c r="J34" s="117"/>
      <c r="K34" s="7"/>
      <c r="L34" s="125"/>
      <c r="M34" s="112"/>
    </row>
    <row r="35" spans="1:13" s="16" customFormat="1">
      <c r="A35" s="33" t="s">
        <v>207</v>
      </c>
      <c r="B35" s="32" t="s">
        <v>4</v>
      </c>
      <c r="C35" s="7" t="s">
        <v>26</v>
      </c>
      <c r="D35" s="21"/>
      <c r="E35" s="21"/>
      <c r="F35" s="260">
        <v>540</v>
      </c>
      <c r="G35" s="225">
        <f>F35/$F$38</f>
        <v>9.0909090909090912E-2</v>
      </c>
      <c r="H35" s="227"/>
      <c r="I35" s="271"/>
      <c r="J35" s="117"/>
      <c r="K35" s="7"/>
      <c r="L35" s="125"/>
      <c r="M35" s="112"/>
    </row>
    <row r="36" spans="1:13" s="16" customFormat="1" ht="25.5">
      <c r="A36" s="33" t="s">
        <v>208</v>
      </c>
      <c r="B36" s="32" t="s">
        <v>96</v>
      </c>
      <c r="C36" s="21"/>
      <c r="D36" s="7" t="s">
        <v>26</v>
      </c>
      <c r="E36" s="21"/>
      <c r="F36" s="260">
        <v>540</v>
      </c>
      <c r="G36" s="225">
        <f>F36/$F$38</f>
        <v>9.0909090909090912E-2</v>
      </c>
      <c r="H36" s="227"/>
      <c r="I36" s="271"/>
      <c r="J36" s="117"/>
      <c r="K36" s="7"/>
      <c r="L36" s="125"/>
      <c r="M36" s="112"/>
    </row>
    <row r="37" spans="1:13" s="41" customFormat="1" ht="26.25" thickBot="1">
      <c r="A37" s="33" t="s">
        <v>209</v>
      </c>
      <c r="B37" s="46" t="s">
        <v>97</v>
      </c>
      <c r="C37" s="21"/>
      <c r="D37" s="7" t="s">
        <v>26</v>
      </c>
      <c r="E37" s="21"/>
      <c r="F37" s="293">
        <v>540</v>
      </c>
      <c r="G37" s="294">
        <f>F37/$F$38</f>
        <v>9.0909090909090912E-2</v>
      </c>
      <c r="H37" s="228"/>
      <c r="I37" s="295"/>
      <c r="J37" s="148"/>
      <c r="K37" s="149"/>
      <c r="L37" s="150"/>
      <c r="M37" s="147"/>
    </row>
    <row r="38" spans="1:13" ht="25.5" customHeight="1">
      <c r="B38" s="244" t="s">
        <v>284</v>
      </c>
      <c r="C38" s="245"/>
      <c r="D38" s="245"/>
      <c r="E38" s="245"/>
      <c r="F38" s="292">
        <f>SUM(F22:F37)</f>
        <v>5940</v>
      </c>
      <c r="G38" s="257">
        <f>SUM(G19:G37)</f>
        <v>1.0000000000000002</v>
      </c>
      <c r="H38" s="257">
        <f>SUM(H19:H37)</f>
        <v>1</v>
      </c>
      <c r="I38" s="257">
        <f>SUM(I19:I37)</f>
        <v>1.0000000000000002</v>
      </c>
    </row>
  </sheetData>
  <mergeCells count="2">
    <mergeCell ref="F17:I17"/>
    <mergeCell ref="C17:E17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3"/>
  <sheetViews>
    <sheetView zoomScale="75" workbookViewId="0">
      <selection activeCell="B53" sqref="B53"/>
    </sheetView>
  </sheetViews>
  <sheetFormatPr defaultColWidth="8.85546875" defaultRowHeight="12.75"/>
  <cols>
    <col min="2" max="2" width="65.85546875" bestFit="1" customWidth="1"/>
    <col min="3" max="3" width="12.7109375" customWidth="1"/>
    <col min="4" max="4" width="12.42578125" customWidth="1"/>
    <col min="5" max="5" width="12.7109375" customWidth="1"/>
    <col min="6" max="7" width="14.28515625" customWidth="1"/>
    <col min="8" max="8" width="12.85546875" customWidth="1"/>
    <col min="9" max="10" width="11.5703125" customWidth="1"/>
    <col min="11" max="11" width="10.5703125" customWidth="1"/>
    <col min="12" max="12" width="44.7109375" customWidth="1"/>
    <col min="13" max="13" width="17.5703125" customWidth="1"/>
    <col min="15" max="15" width="18.140625" customWidth="1"/>
  </cols>
  <sheetData>
    <row r="1" spans="1:25">
      <c r="A1" s="91"/>
    </row>
    <row r="2" spans="1:25" ht="15.75">
      <c r="A2" s="63" t="s">
        <v>248</v>
      </c>
    </row>
    <row r="3" spans="1:25" ht="15.75">
      <c r="A3" s="64"/>
    </row>
    <row r="4" spans="1:25">
      <c r="A4" s="65" t="s">
        <v>229</v>
      </c>
    </row>
    <row r="5" spans="1:25">
      <c r="A5" s="65"/>
    </row>
    <row r="6" spans="1:25">
      <c r="B6" s="66" t="s">
        <v>242</v>
      </c>
      <c r="C6" s="67" t="s">
        <v>230</v>
      </c>
    </row>
    <row r="7" spans="1:25" ht="13.5" thickBot="1">
      <c r="A7" s="68"/>
    </row>
    <row r="8" spans="1:25" s="72" customFormat="1" ht="64.5" thickBot="1">
      <c r="A8" s="208" t="s">
        <v>231</v>
      </c>
      <c r="B8" s="94" t="s">
        <v>232</v>
      </c>
      <c r="C8" s="70" t="s">
        <v>17</v>
      </c>
      <c r="D8" s="71" t="s">
        <v>233</v>
      </c>
      <c r="E8" s="71" t="s">
        <v>281</v>
      </c>
      <c r="F8" s="184" t="s">
        <v>283</v>
      </c>
      <c r="G8" s="193" t="s">
        <v>234</v>
      </c>
      <c r="H8" s="184" t="s">
        <v>235</v>
      </c>
      <c r="I8" s="185" t="s">
        <v>237</v>
      </c>
      <c r="J8" s="185" t="s">
        <v>236</v>
      </c>
      <c r="K8" s="186"/>
    </row>
    <row r="9" spans="1:25" s="72" customFormat="1">
      <c r="A9" s="206">
        <v>1</v>
      </c>
      <c r="B9" s="77" t="s">
        <v>249</v>
      </c>
      <c r="C9" s="73" t="s">
        <v>72</v>
      </c>
      <c r="D9" s="74">
        <v>1</v>
      </c>
      <c r="E9" s="210"/>
      <c r="F9" s="203">
        <f t="shared" ref="F9:F14" si="0">D9*E9</f>
        <v>0</v>
      </c>
      <c r="G9" s="214"/>
      <c r="H9" s="214"/>
      <c r="I9" s="215"/>
      <c r="J9" s="231"/>
      <c r="K9" s="232"/>
    </row>
    <row r="10" spans="1:25" s="72" customFormat="1">
      <c r="A10" s="206">
        <v>2</v>
      </c>
      <c r="B10" s="77" t="s">
        <v>250</v>
      </c>
      <c r="C10" s="73" t="s">
        <v>74</v>
      </c>
      <c r="D10" s="76">
        <v>1</v>
      </c>
      <c r="E10" s="211"/>
      <c r="F10" s="194">
        <f t="shared" si="0"/>
        <v>0</v>
      </c>
      <c r="G10" s="216"/>
      <c r="H10" s="216"/>
      <c r="I10" s="217"/>
      <c r="J10" s="233"/>
      <c r="K10" s="234"/>
    </row>
    <row r="11" spans="1:25" s="72" customFormat="1">
      <c r="A11" s="206">
        <v>3</v>
      </c>
      <c r="B11" s="77" t="s">
        <v>12</v>
      </c>
      <c r="C11" s="73" t="s">
        <v>141</v>
      </c>
      <c r="D11" s="76">
        <v>1</v>
      </c>
      <c r="E11" s="211"/>
      <c r="F11" s="194">
        <f t="shared" si="0"/>
        <v>0</v>
      </c>
      <c r="G11" s="216"/>
      <c r="H11" s="216"/>
      <c r="I11" s="217"/>
      <c r="J11" s="233"/>
      <c r="K11" s="234"/>
    </row>
    <row r="12" spans="1:25" s="72" customFormat="1">
      <c r="A12" s="206">
        <v>4</v>
      </c>
      <c r="B12" s="77" t="s">
        <v>251</v>
      </c>
      <c r="C12" s="73" t="s">
        <v>219</v>
      </c>
      <c r="D12" s="76">
        <v>1</v>
      </c>
      <c r="E12" s="213"/>
      <c r="F12" s="194">
        <f t="shared" si="0"/>
        <v>0</v>
      </c>
      <c r="G12" s="216"/>
      <c r="H12" s="216"/>
      <c r="I12" s="217"/>
      <c r="J12" s="233"/>
      <c r="K12" s="234"/>
    </row>
    <row r="13" spans="1:25" s="72" customFormat="1">
      <c r="A13" s="206"/>
      <c r="B13" s="199"/>
      <c r="C13" s="92"/>
      <c r="D13" s="78"/>
      <c r="E13" s="79"/>
      <c r="F13" s="194">
        <f t="shared" si="0"/>
        <v>0</v>
      </c>
      <c r="G13" s="189"/>
      <c r="H13" s="187"/>
      <c r="I13" s="188"/>
      <c r="J13" s="235"/>
      <c r="K13" s="236"/>
    </row>
    <row r="14" spans="1:25" s="72" customFormat="1">
      <c r="A14" s="206"/>
      <c r="B14" s="209"/>
      <c r="C14" s="93"/>
      <c r="D14" s="78"/>
      <c r="E14" s="79"/>
      <c r="F14" s="194">
        <f t="shared" si="0"/>
        <v>0</v>
      </c>
      <c r="G14" s="189"/>
      <c r="H14" s="187"/>
      <c r="I14" s="188"/>
      <c r="J14" s="235"/>
      <c r="K14" s="236"/>
    </row>
    <row r="15" spans="1:25" s="72" customFormat="1" ht="13.5" thickBot="1">
      <c r="A15" s="207"/>
      <c r="B15" s="145" t="s">
        <v>241</v>
      </c>
      <c r="C15" s="104"/>
      <c r="D15" s="106"/>
      <c r="E15" s="105"/>
      <c r="F15" s="151">
        <f>SUM(F9:F14)</f>
        <v>0</v>
      </c>
      <c r="G15" s="190"/>
      <c r="H15" s="191"/>
      <c r="I15" s="192"/>
      <c r="J15" s="237"/>
      <c r="K15" s="238"/>
    </row>
    <row r="16" spans="1:25" s="72" customFormat="1" ht="13.5" thickBot="1">
      <c r="O16" s="283"/>
      <c r="P16" s="284"/>
      <c r="Q16" s="285"/>
      <c r="R16" s="286"/>
      <c r="S16" s="82"/>
      <c r="T16" s="152"/>
      <c r="U16" s="287"/>
      <c r="V16" s="288"/>
      <c r="W16" s="289"/>
      <c r="X16" s="288"/>
      <c r="Y16" s="288"/>
    </row>
    <row r="17" spans="1:14" s="8" customFormat="1" ht="25.5" customHeight="1" thickBot="1">
      <c r="A17" s="239" t="s">
        <v>40</v>
      </c>
      <c r="B17" s="240"/>
      <c r="C17" s="313" t="s">
        <v>17</v>
      </c>
      <c r="D17" s="314"/>
      <c r="E17" s="315"/>
      <c r="F17" s="311" t="s">
        <v>285</v>
      </c>
      <c r="G17" s="311"/>
      <c r="H17" s="311"/>
      <c r="I17" s="312"/>
      <c r="J17" s="308" t="s">
        <v>278</v>
      </c>
      <c r="K17" s="309"/>
      <c r="L17" s="310"/>
      <c r="M17" s="146"/>
    </row>
    <row r="18" spans="1:14" s="8" customFormat="1" ht="51.75" customHeight="1">
      <c r="A18" s="9"/>
      <c r="B18" s="6" t="s">
        <v>16</v>
      </c>
      <c r="C18" s="11" t="s">
        <v>20</v>
      </c>
      <c r="D18" s="11" t="s">
        <v>21</v>
      </c>
      <c r="E18" s="11" t="s">
        <v>22</v>
      </c>
      <c r="F18" s="255" t="s">
        <v>286</v>
      </c>
      <c r="G18" s="255" t="s">
        <v>287</v>
      </c>
      <c r="H18" s="255" t="s">
        <v>288</v>
      </c>
      <c r="I18" s="264" t="s">
        <v>289</v>
      </c>
      <c r="J18" s="99" t="s">
        <v>23</v>
      </c>
      <c r="K18" s="100" t="s">
        <v>24</v>
      </c>
      <c r="L18" s="131" t="s">
        <v>279</v>
      </c>
      <c r="M18" s="143" t="s">
        <v>280</v>
      </c>
      <c r="N18" s="140"/>
    </row>
    <row r="19" spans="1:14" s="16" customFormat="1" ht="30" customHeight="1">
      <c r="A19" s="17" t="s">
        <v>65</v>
      </c>
      <c r="B19" s="23" t="s">
        <v>64</v>
      </c>
      <c r="C19" s="34"/>
      <c r="D19" s="34"/>
      <c r="E19" s="34"/>
      <c r="F19" s="256"/>
      <c r="G19" s="221"/>
      <c r="H19" s="222"/>
      <c r="I19" s="265">
        <f>SUM(G20:G49)</f>
        <v>1</v>
      </c>
      <c r="J19" s="113"/>
      <c r="K19" s="34"/>
      <c r="L19" s="114"/>
      <c r="M19" s="34"/>
      <c r="N19" s="141"/>
    </row>
    <row r="20" spans="1:14" s="16" customFormat="1" ht="24" customHeight="1">
      <c r="A20" s="36" t="s">
        <v>211</v>
      </c>
      <c r="B20" s="56" t="s">
        <v>167</v>
      </c>
      <c r="C20" s="39"/>
      <c r="D20" s="39"/>
      <c r="E20" s="39"/>
      <c r="F20" s="258"/>
      <c r="G20" s="248"/>
      <c r="H20" s="272">
        <f>SUM(G22)</f>
        <v>6.25E-2</v>
      </c>
      <c r="I20" s="266"/>
      <c r="J20" s="115"/>
      <c r="K20" s="40"/>
      <c r="L20" s="116"/>
      <c r="M20" s="39"/>
      <c r="N20" s="141"/>
    </row>
    <row r="21" spans="1:14" s="16" customFormat="1" ht="54.75" customHeight="1">
      <c r="A21" s="33" t="s">
        <v>212</v>
      </c>
      <c r="B21" s="25" t="s">
        <v>168</v>
      </c>
      <c r="C21" s="7" t="s">
        <v>26</v>
      </c>
      <c r="D21" s="21"/>
      <c r="E21" s="7" t="s">
        <v>26</v>
      </c>
      <c r="F21" s="259"/>
      <c r="G21" s="223"/>
      <c r="H21" s="223"/>
      <c r="I21" s="267"/>
      <c r="J21" s="117"/>
      <c r="K21" s="7"/>
      <c r="L21" s="118"/>
      <c r="M21" s="107"/>
      <c r="N21" s="141"/>
    </row>
    <row r="22" spans="1:14" s="16" customFormat="1" ht="213.75" customHeight="1">
      <c r="A22" s="33" t="s">
        <v>213</v>
      </c>
      <c r="B22" s="25" t="s">
        <v>274</v>
      </c>
      <c r="C22" s="27"/>
      <c r="D22" s="28" t="s">
        <v>26</v>
      </c>
      <c r="E22" s="27"/>
      <c r="F22" s="260">
        <v>660</v>
      </c>
      <c r="G22" s="225">
        <f>F22/$F$50</f>
        <v>6.25E-2</v>
      </c>
      <c r="H22" s="224"/>
      <c r="I22" s="268"/>
      <c r="J22" s="119"/>
      <c r="K22" s="28"/>
      <c r="L22" s="118"/>
      <c r="M22" s="107"/>
      <c r="N22" s="141"/>
    </row>
    <row r="23" spans="1:14" s="16" customFormat="1" ht="26.25" customHeight="1">
      <c r="A23" s="57" t="s">
        <v>66</v>
      </c>
      <c r="B23" s="37" t="s">
        <v>169</v>
      </c>
      <c r="C23" s="55"/>
      <c r="D23" s="55"/>
      <c r="E23" s="55"/>
      <c r="F23" s="261"/>
      <c r="G23" s="249"/>
      <c r="H23" s="272">
        <f>SUM(G24:G28)</f>
        <v>0.25</v>
      </c>
      <c r="I23" s="269"/>
      <c r="J23" s="120"/>
      <c r="K23" s="55"/>
      <c r="L23" s="121"/>
      <c r="M23" s="55"/>
      <c r="N23" s="141"/>
    </row>
    <row r="24" spans="1:14" s="16" customFormat="1" ht="25.5">
      <c r="A24" s="53" t="s">
        <v>67</v>
      </c>
      <c r="B24" s="20" t="s">
        <v>8</v>
      </c>
      <c r="C24" s="7" t="s">
        <v>26</v>
      </c>
      <c r="D24" s="21"/>
      <c r="E24" s="21"/>
      <c r="F24" s="262"/>
      <c r="G24" s="224"/>
      <c r="H24" s="224"/>
      <c r="I24" s="268"/>
      <c r="J24" s="117"/>
      <c r="K24" s="7"/>
      <c r="L24" s="122"/>
      <c r="M24" s="108"/>
      <c r="N24" s="141"/>
    </row>
    <row r="25" spans="1:14" s="16" customFormat="1" ht="25.5">
      <c r="A25" s="53" t="s">
        <v>68</v>
      </c>
      <c r="B25" s="58" t="s">
        <v>170</v>
      </c>
      <c r="C25" s="21"/>
      <c r="D25" s="7" t="s">
        <v>26</v>
      </c>
      <c r="E25" s="21"/>
      <c r="F25" s="260">
        <v>660</v>
      </c>
      <c r="G25" s="225">
        <f>F25/$F$50</f>
        <v>6.25E-2</v>
      </c>
      <c r="H25" s="223"/>
      <c r="I25" s="267"/>
      <c r="J25" s="117"/>
      <c r="K25" s="7"/>
      <c r="L25" s="122"/>
      <c r="M25" s="108"/>
      <c r="N25" s="141"/>
    </row>
    <row r="26" spans="1:14" s="16" customFormat="1" ht="25.5">
      <c r="A26" s="53" t="s">
        <v>69</v>
      </c>
      <c r="B26" s="58" t="s">
        <v>171</v>
      </c>
      <c r="C26" s="21"/>
      <c r="D26" s="7" t="s">
        <v>26</v>
      </c>
      <c r="E26" s="21"/>
      <c r="F26" s="260">
        <v>660</v>
      </c>
      <c r="G26" s="225">
        <f>F26/$F$50</f>
        <v>6.25E-2</v>
      </c>
      <c r="H26" s="223"/>
      <c r="I26" s="267"/>
      <c r="J26" s="117"/>
      <c r="K26" s="7"/>
      <c r="L26" s="122"/>
      <c r="M26" s="108"/>
      <c r="N26" s="141"/>
    </row>
    <row r="27" spans="1:14" s="16" customFormat="1" ht="81" customHeight="1">
      <c r="A27" s="53" t="s">
        <v>70</v>
      </c>
      <c r="B27" s="58" t="s">
        <v>172</v>
      </c>
      <c r="C27" s="21"/>
      <c r="D27" s="7" t="s">
        <v>26</v>
      </c>
      <c r="E27" s="21"/>
      <c r="F27" s="260">
        <v>660</v>
      </c>
      <c r="G27" s="225">
        <f>F27/$F$50</f>
        <v>6.25E-2</v>
      </c>
      <c r="H27" s="226"/>
      <c r="I27" s="270"/>
      <c r="J27" s="117"/>
      <c r="K27" s="7"/>
      <c r="L27" s="122"/>
      <c r="M27" s="108"/>
      <c r="N27" s="141"/>
    </row>
    <row r="28" spans="1:14" s="16" customFormat="1" ht="39" customHeight="1">
      <c r="A28" s="53" t="s">
        <v>71</v>
      </c>
      <c r="B28" s="59" t="s">
        <v>173</v>
      </c>
      <c r="C28" s="21"/>
      <c r="D28" s="7" t="s">
        <v>26</v>
      </c>
      <c r="E28" s="21"/>
      <c r="F28" s="260">
        <v>660</v>
      </c>
      <c r="G28" s="225">
        <f>F28/$F$50</f>
        <v>6.25E-2</v>
      </c>
      <c r="H28" s="226"/>
      <c r="I28" s="270"/>
      <c r="J28" s="117"/>
      <c r="K28" s="7"/>
      <c r="L28" s="122"/>
      <c r="M28" s="108"/>
      <c r="N28" s="141"/>
    </row>
    <row r="29" spans="1:14" s="16" customFormat="1" ht="20.100000000000001" customHeight="1">
      <c r="A29" s="36" t="s">
        <v>72</v>
      </c>
      <c r="B29" s="37" t="s">
        <v>9</v>
      </c>
      <c r="C29" s="38"/>
      <c r="D29" s="39"/>
      <c r="E29" s="39"/>
      <c r="F29" s="39"/>
      <c r="G29" s="39"/>
      <c r="H29" s="272">
        <f>SUM(G30:G34)</f>
        <v>0.25</v>
      </c>
      <c r="I29" s="39"/>
      <c r="J29" s="115"/>
      <c r="K29" s="39"/>
      <c r="L29" s="116"/>
      <c r="M29" s="39"/>
      <c r="N29" s="141"/>
    </row>
    <row r="30" spans="1:14" s="16" customFormat="1" ht="19.5" customHeight="1">
      <c r="A30" s="33" t="s">
        <v>73</v>
      </c>
      <c r="B30" s="32" t="s">
        <v>5</v>
      </c>
      <c r="C30" s="7" t="s">
        <v>26</v>
      </c>
      <c r="D30" s="21"/>
      <c r="E30" s="21"/>
      <c r="F30" s="226"/>
      <c r="G30" s="226"/>
      <c r="H30" s="226"/>
      <c r="I30" s="270"/>
      <c r="J30" s="117"/>
      <c r="K30" s="7"/>
      <c r="L30" s="125"/>
      <c r="M30" s="108"/>
      <c r="N30" s="141"/>
    </row>
    <row r="31" spans="1:14" s="16" customFormat="1" ht="25.5">
      <c r="A31" s="33" t="s">
        <v>137</v>
      </c>
      <c r="B31" s="32" t="s">
        <v>76</v>
      </c>
      <c r="C31" s="21"/>
      <c r="D31" s="7" t="s">
        <v>26</v>
      </c>
      <c r="E31" s="21"/>
      <c r="F31" s="260">
        <v>660</v>
      </c>
      <c r="G31" s="225">
        <f>F31/$F$50</f>
        <v>6.25E-2</v>
      </c>
      <c r="H31" s="226"/>
      <c r="I31" s="270"/>
      <c r="J31" s="117"/>
      <c r="K31" s="7"/>
      <c r="L31" s="125"/>
      <c r="M31" s="108"/>
      <c r="N31" s="141"/>
    </row>
    <row r="32" spans="1:14" s="43" customFormat="1" ht="25.5">
      <c r="A32" s="33" t="s">
        <v>138</v>
      </c>
      <c r="B32" s="32" t="s">
        <v>77</v>
      </c>
      <c r="C32" s="21"/>
      <c r="D32" s="7" t="s">
        <v>26</v>
      </c>
      <c r="E32" s="21"/>
      <c r="F32" s="260">
        <v>660</v>
      </c>
      <c r="G32" s="225">
        <f>F32/$F$50</f>
        <v>6.25E-2</v>
      </c>
      <c r="H32" s="226"/>
      <c r="I32" s="270"/>
      <c r="J32" s="153"/>
      <c r="K32" s="42"/>
      <c r="L32" s="154"/>
      <c r="M32" s="108"/>
      <c r="N32" s="156"/>
    </row>
    <row r="33" spans="1:14" s="45" customFormat="1" ht="25.5">
      <c r="A33" s="33" t="s">
        <v>139</v>
      </c>
      <c r="B33" s="32" t="s">
        <v>78</v>
      </c>
      <c r="C33" s="21"/>
      <c r="D33" s="7" t="s">
        <v>26</v>
      </c>
      <c r="E33" s="21"/>
      <c r="F33" s="260">
        <v>660</v>
      </c>
      <c r="G33" s="225">
        <f>F33/$F$50</f>
        <v>6.25E-2</v>
      </c>
      <c r="H33" s="226"/>
      <c r="I33" s="270"/>
      <c r="J33" s="155"/>
      <c r="K33" s="44"/>
      <c r="L33" s="154"/>
      <c r="M33" s="108"/>
      <c r="N33" s="157"/>
    </row>
    <row r="34" spans="1:14" s="45" customFormat="1" ht="25.5">
      <c r="A34" s="33" t="s">
        <v>140</v>
      </c>
      <c r="B34" s="32" t="s">
        <v>277</v>
      </c>
      <c r="C34" s="21"/>
      <c r="D34" s="7" t="s">
        <v>26</v>
      </c>
      <c r="E34" s="21"/>
      <c r="F34" s="260">
        <v>660</v>
      </c>
      <c r="G34" s="225">
        <f>F34/$F$50</f>
        <v>6.25E-2</v>
      </c>
      <c r="H34" s="226"/>
      <c r="I34" s="270"/>
      <c r="J34" s="155"/>
      <c r="K34" s="44"/>
      <c r="L34" s="154"/>
      <c r="M34" s="108"/>
      <c r="N34" s="157"/>
    </row>
    <row r="35" spans="1:14" s="16" customFormat="1" ht="20.100000000000001" customHeight="1">
      <c r="A35" s="36" t="s">
        <v>74</v>
      </c>
      <c r="B35" s="52" t="s">
        <v>6</v>
      </c>
      <c r="C35" s="38"/>
      <c r="D35" s="39"/>
      <c r="E35" s="39"/>
      <c r="F35" s="39"/>
      <c r="G35" s="39"/>
      <c r="H35" s="272">
        <f>SUM(G36:G41)</f>
        <v>0.25</v>
      </c>
      <c r="I35" s="39"/>
      <c r="J35" s="115"/>
      <c r="K35" s="39"/>
      <c r="L35" s="116"/>
      <c r="M35" s="39"/>
      <c r="N35" s="141"/>
    </row>
    <row r="36" spans="1:14" s="16" customFormat="1">
      <c r="A36" s="33" t="s">
        <v>75</v>
      </c>
      <c r="B36" s="32" t="s">
        <v>10</v>
      </c>
      <c r="C36" s="7" t="s">
        <v>26</v>
      </c>
      <c r="D36" s="21"/>
      <c r="E36" s="21"/>
      <c r="F36" s="227"/>
      <c r="G36" s="227"/>
      <c r="H36" s="227"/>
      <c r="I36" s="227"/>
      <c r="J36" s="117"/>
      <c r="K36" s="7"/>
      <c r="L36" s="125"/>
      <c r="M36" s="108"/>
      <c r="N36" s="141"/>
    </row>
    <row r="37" spans="1:14" s="16" customFormat="1">
      <c r="A37" s="33" t="s">
        <v>214</v>
      </c>
      <c r="B37" s="32" t="s">
        <v>163</v>
      </c>
      <c r="C37" s="7" t="s">
        <v>26</v>
      </c>
      <c r="D37" s="21"/>
      <c r="E37" s="21"/>
      <c r="F37" s="227"/>
      <c r="G37" s="227"/>
      <c r="H37" s="227"/>
      <c r="I37" s="227"/>
      <c r="J37" s="117"/>
      <c r="K37" s="7"/>
      <c r="L37" s="125"/>
      <c r="M37" s="108"/>
      <c r="N37" s="141"/>
    </row>
    <row r="38" spans="1:14" s="16" customFormat="1" ht="25.5">
      <c r="A38" s="33" t="s">
        <v>215</v>
      </c>
      <c r="B38" s="32" t="s">
        <v>275</v>
      </c>
      <c r="C38" s="21"/>
      <c r="D38" s="7" t="s">
        <v>26</v>
      </c>
      <c r="E38" s="21"/>
      <c r="F38" s="260">
        <v>660</v>
      </c>
      <c r="G38" s="225">
        <f>F38/$F$50</f>
        <v>6.25E-2</v>
      </c>
      <c r="H38" s="227"/>
      <c r="I38" s="227"/>
      <c r="J38" s="117"/>
      <c r="K38" s="7"/>
      <c r="L38" s="125"/>
      <c r="M38" s="108"/>
      <c r="N38" s="141"/>
    </row>
    <row r="39" spans="1:14" s="16" customFormat="1" ht="25.5">
      <c r="A39" s="33" t="s">
        <v>216</v>
      </c>
      <c r="B39" s="32" t="s">
        <v>80</v>
      </c>
      <c r="C39" s="21"/>
      <c r="D39" s="7" t="s">
        <v>26</v>
      </c>
      <c r="E39" s="21"/>
      <c r="F39" s="260">
        <v>660</v>
      </c>
      <c r="G39" s="225">
        <f>F39/$F$50</f>
        <v>6.25E-2</v>
      </c>
      <c r="H39" s="227"/>
      <c r="I39" s="227"/>
      <c r="J39" s="117"/>
      <c r="K39" s="7"/>
      <c r="L39" s="125"/>
      <c r="M39" s="108"/>
      <c r="N39" s="141"/>
    </row>
    <row r="40" spans="1:14" s="16" customFormat="1" ht="25.5">
      <c r="A40" s="33" t="s">
        <v>217</v>
      </c>
      <c r="B40" s="32" t="s">
        <v>165</v>
      </c>
      <c r="C40" s="21"/>
      <c r="D40" s="7" t="s">
        <v>26</v>
      </c>
      <c r="E40" s="21"/>
      <c r="F40" s="260">
        <v>660</v>
      </c>
      <c r="G40" s="225">
        <f>F40/$F$50</f>
        <v>6.25E-2</v>
      </c>
      <c r="H40" s="227"/>
      <c r="I40" s="227"/>
      <c r="J40" s="117"/>
      <c r="K40" s="7"/>
      <c r="L40" s="125"/>
      <c r="M40" s="108"/>
      <c r="N40" s="141"/>
    </row>
    <row r="41" spans="1:14" s="16" customFormat="1" ht="25.5">
      <c r="A41" s="33" t="s">
        <v>218</v>
      </c>
      <c r="B41" s="20" t="s">
        <v>81</v>
      </c>
      <c r="C41" s="21"/>
      <c r="D41" s="7" t="s">
        <v>26</v>
      </c>
      <c r="E41" s="21"/>
      <c r="F41" s="260">
        <v>660</v>
      </c>
      <c r="G41" s="225">
        <f>F41/$F$50</f>
        <v>6.25E-2</v>
      </c>
      <c r="H41" s="227"/>
      <c r="I41" s="227"/>
      <c r="J41" s="117"/>
      <c r="K41" s="7"/>
      <c r="L41" s="154"/>
      <c r="M41" s="108"/>
      <c r="N41" s="141"/>
    </row>
    <row r="42" spans="1:14" s="16" customFormat="1" ht="20.100000000000001" customHeight="1">
      <c r="A42" s="36" t="s">
        <v>141</v>
      </c>
      <c r="B42" s="37" t="s">
        <v>12</v>
      </c>
      <c r="C42" s="38"/>
      <c r="D42" s="39"/>
      <c r="E42" s="39"/>
      <c r="F42" s="39"/>
      <c r="G42" s="39"/>
      <c r="H42" s="272">
        <f>SUM(G43)</f>
        <v>0</v>
      </c>
      <c r="I42" s="39"/>
      <c r="J42" s="115"/>
      <c r="K42" s="39"/>
      <c r="L42" s="116"/>
      <c r="M42" s="39"/>
      <c r="N42" s="141"/>
    </row>
    <row r="43" spans="1:14" s="16" customFormat="1">
      <c r="A43" s="33" t="s">
        <v>142</v>
      </c>
      <c r="B43" s="32" t="s">
        <v>164</v>
      </c>
      <c r="C43" s="7" t="s">
        <v>26</v>
      </c>
      <c r="D43" s="21"/>
      <c r="E43" s="21"/>
      <c r="F43" s="21"/>
      <c r="G43" s="227"/>
      <c r="H43" s="227"/>
      <c r="I43" s="227"/>
      <c r="J43" s="117"/>
      <c r="K43" s="7"/>
      <c r="L43" s="125"/>
      <c r="M43" s="108"/>
      <c r="N43" s="141"/>
    </row>
    <row r="44" spans="1:14" s="16" customFormat="1" ht="20.100000000000001" customHeight="1">
      <c r="A44" s="36" t="s">
        <v>219</v>
      </c>
      <c r="B44" s="37" t="s">
        <v>14</v>
      </c>
      <c r="C44" s="38"/>
      <c r="D44" s="39"/>
      <c r="E44" s="39"/>
      <c r="F44" s="39"/>
      <c r="G44" s="39"/>
      <c r="H44" s="272">
        <f>SUM(G45:G49)</f>
        <v>0.1875</v>
      </c>
      <c r="I44" s="39"/>
      <c r="J44" s="115"/>
      <c r="K44" s="39"/>
      <c r="L44" s="116"/>
      <c r="M44" s="39"/>
      <c r="N44" s="141"/>
    </row>
    <row r="45" spans="1:14" s="16" customFormat="1" ht="18.75" customHeight="1">
      <c r="A45" s="33" t="s">
        <v>220</v>
      </c>
      <c r="B45" s="32" t="s">
        <v>15</v>
      </c>
      <c r="C45" s="7" t="s">
        <v>26</v>
      </c>
      <c r="D45" s="21"/>
      <c r="E45" s="21"/>
      <c r="F45" s="21"/>
      <c r="G45" s="227"/>
      <c r="H45" s="227"/>
      <c r="I45" s="227"/>
      <c r="J45" s="117"/>
      <c r="K45" s="7"/>
      <c r="L45" s="125"/>
      <c r="M45" s="108"/>
      <c r="N45" s="141"/>
    </row>
    <row r="46" spans="1:14" s="16" customFormat="1" ht="18.75" customHeight="1">
      <c r="A46" s="33" t="s">
        <v>221</v>
      </c>
      <c r="B46" s="32" t="s">
        <v>162</v>
      </c>
      <c r="C46" s="7" t="s">
        <v>26</v>
      </c>
      <c r="D46" s="21"/>
      <c r="E46" s="21"/>
      <c r="F46" s="21"/>
      <c r="G46" s="227"/>
      <c r="H46" s="227"/>
      <c r="I46" s="227"/>
      <c r="J46" s="117"/>
      <c r="K46" s="7"/>
      <c r="L46" s="125"/>
      <c r="M46" s="108"/>
      <c r="N46" s="141"/>
    </row>
    <row r="47" spans="1:14" s="16" customFormat="1" ht="25.5">
      <c r="A47" s="33" t="s">
        <v>222</v>
      </c>
      <c r="B47" s="32" t="s">
        <v>82</v>
      </c>
      <c r="C47" s="21"/>
      <c r="D47" s="7" t="s">
        <v>26</v>
      </c>
      <c r="E47" s="21"/>
      <c r="F47" s="260">
        <v>660</v>
      </c>
      <c r="G47" s="225">
        <f>F47/$F$50</f>
        <v>6.25E-2</v>
      </c>
      <c r="H47" s="227"/>
      <c r="I47" s="227"/>
      <c r="J47" s="117"/>
      <c r="K47" s="7"/>
      <c r="L47" s="125"/>
      <c r="M47" s="108"/>
      <c r="N47" s="141"/>
    </row>
    <row r="48" spans="1:14" s="16" customFormat="1" ht="25.5">
      <c r="A48" s="33" t="s">
        <v>223</v>
      </c>
      <c r="B48" s="32" t="s">
        <v>83</v>
      </c>
      <c r="C48" s="21"/>
      <c r="D48" s="7" t="s">
        <v>26</v>
      </c>
      <c r="E48" s="21"/>
      <c r="F48" s="260">
        <v>660</v>
      </c>
      <c r="G48" s="225">
        <f>F48/$F$50</f>
        <v>6.25E-2</v>
      </c>
      <c r="H48" s="227"/>
      <c r="I48" s="227"/>
      <c r="J48" s="117"/>
      <c r="K48" s="7"/>
      <c r="L48" s="125"/>
      <c r="M48" s="108"/>
      <c r="N48" s="141"/>
    </row>
    <row r="49" spans="1:14" s="16" customFormat="1" ht="26.25" thickBot="1">
      <c r="A49" s="33" t="s">
        <v>224</v>
      </c>
      <c r="B49" s="46" t="s">
        <v>84</v>
      </c>
      <c r="C49" s="21"/>
      <c r="D49" s="7" t="s">
        <v>26</v>
      </c>
      <c r="E49" s="21"/>
      <c r="F49" s="293">
        <v>660</v>
      </c>
      <c r="G49" s="294">
        <f>F49/$F$50</f>
        <v>6.25E-2</v>
      </c>
      <c r="H49" s="228"/>
      <c r="I49" s="228"/>
      <c r="J49" s="128"/>
      <c r="K49" s="129"/>
      <c r="L49" s="130"/>
      <c r="M49" s="108"/>
      <c r="N49" s="141"/>
    </row>
    <row r="50" spans="1:14" ht="21.75" customHeight="1">
      <c r="B50" s="244" t="s">
        <v>284</v>
      </c>
      <c r="C50" s="245"/>
      <c r="D50" s="245"/>
      <c r="E50" s="245"/>
      <c r="F50" s="292">
        <f>SUM(F22:F49)</f>
        <v>10560</v>
      </c>
      <c r="G50" s="257">
        <f>SUM(G19:G49)</f>
        <v>1</v>
      </c>
      <c r="H50" s="257">
        <f>SUM(H19:H49)</f>
        <v>1</v>
      </c>
      <c r="I50" s="257">
        <f>SUM(I19:I49)</f>
        <v>1</v>
      </c>
      <c r="J50" s="72"/>
      <c r="K50" s="72"/>
      <c r="L50" s="72"/>
    </row>
    <row r="51" spans="1:14">
      <c r="B51" s="72"/>
      <c r="C51" s="72"/>
      <c r="D51" s="72"/>
      <c r="E51" s="72"/>
      <c r="F51" s="72"/>
      <c r="G51" s="72"/>
      <c r="H51" s="72"/>
      <c r="J51" s="72"/>
      <c r="K51" s="72"/>
      <c r="L51" s="72"/>
    </row>
    <row r="52" spans="1:14">
      <c r="B52" s="72"/>
      <c r="C52" s="72"/>
      <c r="D52" s="72"/>
      <c r="E52" s="72"/>
      <c r="F52" s="72"/>
      <c r="G52" s="72"/>
      <c r="H52" s="72"/>
      <c r="J52" s="72"/>
      <c r="K52" s="72"/>
      <c r="L52" s="72"/>
    </row>
    <row r="53" spans="1:14">
      <c r="B53" s="72"/>
      <c r="C53" s="72"/>
      <c r="D53" s="72"/>
      <c r="E53" s="72"/>
      <c r="F53" s="72"/>
      <c r="G53" s="72"/>
      <c r="H53" s="72"/>
      <c r="J53" s="72"/>
      <c r="K53" s="72"/>
      <c r="L53" s="72"/>
    </row>
  </sheetData>
  <mergeCells count="3">
    <mergeCell ref="F17:I17"/>
    <mergeCell ref="C17:E17"/>
    <mergeCell ref="J17:L17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7"/>
  <sheetViews>
    <sheetView topLeftCell="A9" zoomScale="75" workbookViewId="0">
      <selection activeCell="C17" sqref="C17:E17"/>
    </sheetView>
  </sheetViews>
  <sheetFormatPr defaultColWidth="8.85546875" defaultRowHeight="12.75"/>
  <cols>
    <col min="2" max="2" width="52.42578125" bestFit="1" customWidth="1"/>
    <col min="3" max="5" width="8.85546875" customWidth="1"/>
    <col min="6" max="6" width="11.28515625" customWidth="1"/>
    <col min="7" max="11" width="8.85546875" customWidth="1"/>
    <col min="12" max="12" width="30.7109375" customWidth="1"/>
    <col min="13" max="13" width="18.85546875" customWidth="1"/>
    <col min="15" max="15" width="9.28515625" bestFit="1" customWidth="1"/>
  </cols>
  <sheetData>
    <row r="2" spans="1:11" ht="15.75">
      <c r="A2" s="64" t="s">
        <v>252</v>
      </c>
    </row>
    <row r="3" spans="1:11" ht="15.75">
      <c r="A3" s="64"/>
    </row>
    <row r="4" spans="1:11">
      <c r="A4" s="65" t="s">
        <v>229</v>
      </c>
    </row>
    <row r="5" spans="1:11">
      <c r="A5" s="65"/>
    </row>
    <row r="6" spans="1:11">
      <c r="B6" s="66" t="s">
        <v>242</v>
      </c>
      <c r="C6" s="67" t="s">
        <v>230</v>
      </c>
    </row>
    <row r="7" spans="1:11" ht="13.5" thickBot="1">
      <c r="A7" s="68"/>
    </row>
    <row r="8" spans="1:11" ht="77.25" thickBot="1">
      <c r="A8" s="161" t="s">
        <v>231</v>
      </c>
      <c r="B8" s="70" t="s">
        <v>232</v>
      </c>
      <c r="C8" s="70" t="s">
        <v>17</v>
      </c>
      <c r="D8" s="71" t="s">
        <v>233</v>
      </c>
      <c r="E8" s="184" t="s">
        <v>281</v>
      </c>
      <c r="F8" s="184" t="s">
        <v>283</v>
      </c>
      <c r="G8" s="193" t="s">
        <v>234</v>
      </c>
      <c r="H8" s="184" t="s">
        <v>235</v>
      </c>
      <c r="I8" s="185" t="s">
        <v>237</v>
      </c>
      <c r="J8" s="185" t="s">
        <v>236</v>
      </c>
      <c r="K8" s="186"/>
    </row>
    <row r="9" spans="1:11">
      <c r="A9" s="162">
        <v>1</v>
      </c>
      <c r="B9" s="158" t="s">
        <v>12</v>
      </c>
      <c r="C9" s="73" t="s">
        <v>143</v>
      </c>
      <c r="D9" s="74">
        <v>1</v>
      </c>
      <c r="E9" s="210"/>
      <c r="F9" s="203">
        <f t="shared" ref="F9:F14" si="0">D9*E9</f>
        <v>0</v>
      </c>
      <c r="G9" s="214"/>
      <c r="H9" s="214"/>
      <c r="I9" s="215"/>
      <c r="J9" s="231"/>
      <c r="K9" s="232"/>
    </row>
    <row r="10" spans="1:11">
      <c r="A10" s="162">
        <v>2</v>
      </c>
      <c r="B10" s="75" t="s">
        <v>239</v>
      </c>
      <c r="C10" s="73" t="s">
        <v>257</v>
      </c>
      <c r="D10" s="76">
        <v>1</v>
      </c>
      <c r="E10" s="211"/>
      <c r="F10" s="194">
        <f t="shared" si="0"/>
        <v>0</v>
      </c>
      <c r="G10" s="216"/>
      <c r="H10" s="216"/>
      <c r="I10" s="217"/>
      <c r="J10" s="233"/>
      <c r="K10" s="234"/>
    </row>
    <row r="11" spans="1:11">
      <c r="A11" s="162">
        <v>3</v>
      </c>
      <c r="B11" s="90" t="s">
        <v>245</v>
      </c>
      <c r="C11" s="73" t="s">
        <v>257</v>
      </c>
      <c r="D11" s="76">
        <v>1</v>
      </c>
      <c r="E11" s="211"/>
      <c r="F11" s="194">
        <f t="shared" si="0"/>
        <v>0</v>
      </c>
      <c r="G11" s="216"/>
      <c r="H11" s="216"/>
      <c r="I11" s="217"/>
      <c r="J11" s="233"/>
      <c r="K11" s="234"/>
    </row>
    <row r="12" spans="1:11">
      <c r="A12" s="162">
        <v>4</v>
      </c>
      <c r="B12" s="90" t="s">
        <v>246</v>
      </c>
      <c r="C12" s="73" t="s">
        <v>257</v>
      </c>
      <c r="D12" s="76">
        <v>1</v>
      </c>
      <c r="E12" s="213"/>
      <c r="F12" s="194">
        <f t="shared" si="0"/>
        <v>0</v>
      </c>
      <c r="G12" s="216"/>
      <c r="H12" s="216"/>
      <c r="I12" s="217"/>
      <c r="J12" s="233"/>
      <c r="K12" s="234"/>
    </row>
    <row r="13" spans="1:11">
      <c r="A13" s="162"/>
      <c r="B13" s="90"/>
      <c r="C13" s="90"/>
      <c r="D13" s="78"/>
      <c r="E13" s="79"/>
      <c r="F13" s="194">
        <f t="shared" si="0"/>
        <v>0</v>
      </c>
      <c r="G13" s="189"/>
      <c r="H13" s="187"/>
      <c r="I13" s="188"/>
      <c r="J13" s="235"/>
      <c r="K13" s="236"/>
    </row>
    <row r="14" spans="1:11">
      <c r="A14" s="162"/>
      <c r="B14" s="159" t="s">
        <v>247</v>
      </c>
      <c r="C14" s="90"/>
      <c r="D14" s="78"/>
      <c r="E14" s="79"/>
      <c r="F14" s="194">
        <f t="shared" si="0"/>
        <v>0</v>
      </c>
      <c r="G14" s="189"/>
      <c r="H14" s="187"/>
      <c r="I14" s="188"/>
      <c r="J14" s="235"/>
      <c r="K14" s="236"/>
    </row>
    <row r="15" spans="1:11" ht="13.5" thickBot="1">
      <c r="A15" s="164"/>
      <c r="B15" s="160" t="s">
        <v>241</v>
      </c>
      <c r="C15" s="96"/>
      <c r="D15" s="106"/>
      <c r="E15" s="105"/>
      <c r="F15" s="151">
        <f>SUM(F9:F14)</f>
        <v>0</v>
      </c>
      <c r="G15" s="190"/>
      <c r="H15" s="191"/>
      <c r="I15" s="192"/>
      <c r="J15" s="237"/>
      <c r="K15" s="238"/>
    </row>
    <row r="16" spans="1:11" s="84" customFormat="1" ht="13.5" thickBot="1">
      <c r="A16" s="83"/>
    </row>
    <row r="17" spans="1:14" s="8" customFormat="1" ht="25.5" customHeight="1" thickBot="1">
      <c r="A17" s="239" t="s">
        <v>40</v>
      </c>
      <c r="B17" s="240"/>
      <c r="C17" s="313" t="s">
        <v>17</v>
      </c>
      <c r="D17" s="314"/>
      <c r="E17" s="315"/>
      <c r="F17" s="311" t="s">
        <v>285</v>
      </c>
      <c r="G17" s="311"/>
      <c r="H17" s="311"/>
      <c r="I17" s="312"/>
      <c r="J17" s="241" t="s">
        <v>278</v>
      </c>
      <c r="K17" s="242"/>
      <c r="L17" s="243"/>
      <c r="M17" s="146"/>
    </row>
    <row r="18" spans="1:14" s="8" customFormat="1" ht="51.75" customHeight="1">
      <c r="A18" s="9"/>
      <c r="B18" s="6" t="s">
        <v>16</v>
      </c>
      <c r="C18" s="11" t="s">
        <v>20</v>
      </c>
      <c r="D18" s="11" t="s">
        <v>21</v>
      </c>
      <c r="E18" s="11" t="s">
        <v>22</v>
      </c>
      <c r="F18" s="255" t="s">
        <v>286</v>
      </c>
      <c r="G18" s="255" t="s">
        <v>287</v>
      </c>
      <c r="H18" s="255" t="s">
        <v>288</v>
      </c>
      <c r="I18" s="264" t="s">
        <v>289</v>
      </c>
      <c r="J18" s="99" t="s">
        <v>23</v>
      </c>
      <c r="K18" s="100" t="s">
        <v>24</v>
      </c>
      <c r="L18" s="131" t="s">
        <v>279</v>
      </c>
      <c r="M18" s="143" t="s">
        <v>280</v>
      </c>
      <c r="N18" s="140"/>
    </row>
    <row r="19" spans="1:14" s="16" customFormat="1" ht="30" customHeight="1">
      <c r="A19" s="17" t="s">
        <v>98</v>
      </c>
      <c r="B19" s="23" t="s">
        <v>93</v>
      </c>
      <c r="C19" s="34"/>
      <c r="D19" s="34"/>
      <c r="E19" s="34"/>
      <c r="F19" s="256"/>
      <c r="G19" s="221"/>
      <c r="H19" s="222"/>
      <c r="I19" s="265">
        <f>SUM(G20:G36)</f>
        <v>1</v>
      </c>
      <c r="J19" s="113"/>
      <c r="K19" s="34"/>
      <c r="L19" s="114"/>
      <c r="M19" s="35"/>
    </row>
    <row r="20" spans="1:14" s="16" customFormat="1" ht="24" customHeight="1">
      <c r="A20" s="36" t="s">
        <v>225</v>
      </c>
      <c r="B20" s="56" t="s">
        <v>167</v>
      </c>
      <c r="C20" s="39"/>
      <c r="D20" s="39"/>
      <c r="E20" s="39"/>
      <c r="F20" s="258"/>
      <c r="G20" s="248"/>
      <c r="H20" s="272">
        <f>SUM(G22)</f>
        <v>0.125</v>
      </c>
      <c r="I20" s="266"/>
      <c r="J20" s="115"/>
      <c r="K20" s="40"/>
      <c r="L20" s="116"/>
      <c r="M20" s="40"/>
    </row>
    <row r="21" spans="1:14" s="16" customFormat="1" ht="54.75" customHeight="1">
      <c r="A21" s="33" t="s">
        <v>226</v>
      </c>
      <c r="B21" s="25" t="s">
        <v>168</v>
      </c>
      <c r="C21" s="7" t="s">
        <v>26</v>
      </c>
      <c r="D21" s="21"/>
      <c r="E21" s="7" t="s">
        <v>26</v>
      </c>
      <c r="F21" s="259"/>
      <c r="G21" s="223"/>
      <c r="H21" s="223"/>
      <c r="I21" s="267"/>
      <c r="J21" s="117"/>
      <c r="K21" s="7"/>
      <c r="L21" s="118"/>
      <c r="M21" s="109"/>
    </row>
    <row r="22" spans="1:14" s="16" customFormat="1" ht="255">
      <c r="A22" s="33" t="s">
        <v>227</v>
      </c>
      <c r="B22" s="25" t="s">
        <v>273</v>
      </c>
      <c r="C22" s="27"/>
      <c r="D22" s="28" t="s">
        <v>26</v>
      </c>
      <c r="E22" s="27"/>
      <c r="F22" s="260">
        <v>875</v>
      </c>
      <c r="G22" s="225">
        <f>F22/$F$37</f>
        <v>0.125</v>
      </c>
      <c r="H22" s="224"/>
      <c r="I22" s="268"/>
      <c r="J22" s="119"/>
      <c r="K22" s="28"/>
      <c r="L22" s="118"/>
      <c r="M22" s="109"/>
    </row>
    <row r="23" spans="1:14" s="16" customFormat="1" ht="15">
      <c r="A23" s="36" t="s">
        <v>99</v>
      </c>
      <c r="B23" s="37" t="s">
        <v>169</v>
      </c>
      <c r="C23" s="55"/>
      <c r="D23" s="55"/>
      <c r="E23" s="55"/>
      <c r="F23" s="261"/>
      <c r="G23" s="249"/>
      <c r="H23" s="272">
        <f>SUM(G24:G28)</f>
        <v>0.5</v>
      </c>
      <c r="I23" s="269"/>
      <c r="J23" s="120"/>
      <c r="K23" s="55"/>
      <c r="L23" s="121"/>
      <c r="M23" s="110"/>
    </row>
    <row r="24" spans="1:14" s="16" customFormat="1" ht="25.5">
      <c r="A24" s="33" t="s">
        <v>100</v>
      </c>
      <c r="B24" s="20" t="s">
        <v>8</v>
      </c>
      <c r="C24" s="7" t="s">
        <v>26</v>
      </c>
      <c r="D24" s="21"/>
      <c r="E24" s="21"/>
      <c r="F24" s="262"/>
      <c r="G24" s="224"/>
      <c r="H24" s="224"/>
      <c r="I24" s="268"/>
      <c r="J24" s="117"/>
      <c r="K24" s="7"/>
      <c r="L24" s="122"/>
      <c r="M24" s="111"/>
    </row>
    <row r="25" spans="1:14" s="16" customFormat="1" ht="38.25">
      <c r="A25" s="33" t="s">
        <v>256</v>
      </c>
      <c r="B25" s="58" t="s">
        <v>170</v>
      </c>
      <c r="C25" s="21"/>
      <c r="D25" s="7" t="s">
        <v>26</v>
      </c>
      <c r="E25" s="21"/>
      <c r="F25" s="260">
        <v>875</v>
      </c>
      <c r="G25" s="225">
        <f>F25/$F$37</f>
        <v>0.125</v>
      </c>
      <c r="H25" s="223"/>
      <c r="I25" s="267"/>
      <c r="J25" s="117"/>
      <c r="K25" s="7"/>
      <c r="L25" s="122"/>
      <c r="M25" s="111"/>
    </row>
    <row r="26" spans="1:14" s="16" customFormat="1" ht="38.25">
      <c r="A26" s="33" t="s">
        <v>253</v>
      </c>
      <c r="B26" s="58" t="s">
        <v>171</v>
      </c>
      <c r="C26" s="21"/>
      <c r="D26" s="7" t="s">
        <v>26</v>
      </c>
      <c r="E26" s="21"/>
      <c r="F26" s="260">
        <v>875</v>
      </c>
      <c r="G26" s="225">
        <f>F26/$F$37</f>
        <v>0.125</v>
      </c>
      <c r="H26" s="223"/>
      <c r="I26" s="267"/>
      <c r="J26" s="117"/>
      <c r="K26" s="7"/>
      <c r="L26" s="122"/>
      <c r="M26" s="111"/>
    </row>
    <row r="27" spans="1:14" s="16" customFormat="1" ht="81" customHeight="1">
      <c r="A27" s="33" t="s">
        <v>254</v>
      </c>
      <c r="B27" s="58" t="s">
        <v>172</v>
      </c>
      <c r="C27" s="21"/>
      <c r="D27" s="7" t="s">
        <v>26</v>
      </c>
      <c r="E27" s="21"/>
      <c r="F27" s="260">
        <v>875</v>
      </c>
      <c r="G27" s="225">
        <f>F27/$F$37</f>
        <v>0.125</v>
      </c>
      <c r="H27" s="226"/>
      <c r="I27" s="270"/>
      <c r="J27" s="117"/>
      <c r="K27" s="7"/>
      <c r="L27" s="122"/>
      <c r="M27" s="111"/>
    </row>
    <row r="28" spans="1:14" s="16" customFormat="1" ht="39" customHeight="1">
      <c r="A28" s="33" t="s">
        <v>255</v>
      </c>
      <c r="B28" s="59" t="s">
        <v>173</v>
      </c>
      <c r="C28" s="21"/>
      <c r="D28" s="7" t="s">
        <v>26</v>
      </c>
      <c r="E28" s="21"/>
      <c r="F28" s="260">
        <v>875</v>
      </c>
      <c r="G28" s="225">
        <f>F28/$F$37</f>
        <v>0.125</v>
      </c>
      <c r="H28" s="226"/>
      <c r="I28" s="270"/>
      <c r="J28" s="117"/>
      <c r="K28" s="7"/>
      <c r="L28" s="122"/>
      <c r="M28" s="111"/>
    </row>
    <row r="29" spans="1:14" s="16" customFormat="1" ht="20.100000000000001" customHeight="1">
      <c r="A29" s="36" t="s">
        <v>143</v>
      </c>
      <c r="B29" s="37" t="s">
        <v>12</v>
      </c>
      <c r="C29" s="38"/>
      <c r="D29" s="39"/>
      <c r="E29" s="39"/>
      <c r="F29" s="39"/>
      <c r="G29" s="39"/>
      <c r="H29" s="272">
        <f>SUM(G30)</f>
        <v>0</v>
      </c>
      <c r="I29" s="39"/>
      <c r="J29" s="115"/>
      <c r="K29" s="39"/>
      <c r="L29" s="116"/>
      <c r="M29" s="40"/>
    </row>
    <row r="30" spans="1:14" s="16" customFormat="1" ht="16.5" customHeight="1">
      <c r="A30" s="33" t="s">
        <v>144</v>
      </c>
      <c r="B30" s="32" t="s">
        <v>164</v>
      </c>
      <c r="C30" s="7" t="s">
        <v>26</v>
      </c>
      <c r="D30" s="21"/>
      <c r="E30" s="21"/>
      <c r="F30" s="226"/>
      <c r="G30" s="226"/>
      <c r="H30" s="226"/>
      <c r="I30" s="270"/>
      <c r="J30" s="117"/>
      <c r="K30" s="7"/>
      <c r="L30" s="125"/>
      <c r="M30" s="112"/>
      <c r="N30" s="62"/>
    </row>
    <row r="31" spans="1:14" s="16" customFormat="1" ht="20.100000000000001" customHeight="1">
      <c r="A31" s="36" t="s">
        <v>257</v>
      </c>
      <c r="B31" s="37" t="s">
        <v>14</v>
      </c>
      <c r="C31" s="38"/>
      <c r="D31" s="39"/>
      <c r="E31" s="39"/>
      <c r="F31" s="39"/>
      <c r="G31" s="39"/>
      <c r="H31" s="272">
        <f>SUM(G32:G36)</f>
        <v>0.375</v>
      </c>
      <c r="I31" s="39"/>
      <c r="J31" s="115"/>
      <c r="K31" s="39"/>
      <c r="L31" s="116"/>
      <c r="M31" s="40"/>
    </row>
    <row r="32" spans="1:14" s="16" customFormat="1">
      <c r="A32" s="33" t="s">
        <v>258</v>
      </c>
      <c r="B32" s="32" t="s">
        <v>3</v>
      </c>
      <c r="C32" s="7" t="s">
        <v>26</v>
      </c>
      <c r="D32" s="21"/>
      <c r="E32" s="21"/>
      <c r="F32" s="226"/>
      <c r="G32" s="226"/>
      <c r="H32" s="226"/>
      <c r="I32" s="270"/>
      <c r="J32" s="117"/>
      <c r="K32" s="7"/>
      <c r="L32" s="125"/>
      <c r="M32" s="112"/>
    </row>
    <row r="33" spans="1:15" s="16" customFormat="1" ht="25.5">
      <c r="A33" s="33" t="s">
        <v>259</v>
      </c>
      <c r="B33" s="32" t="s">
        <v>95</v>
      </c>
      <c r="C33" s="21"/>
      <c r="D33" s="7" t="s">
        <v>26</v>
      </c>
      <c r="E33" s="21"/>
      <c r="F33" s="260">
        <v>875</v>
      </c>
      <c r="G33" s="225">
        <f>F33/$F$37</f>
        <v>0.125</v>
      </c>
      <c r="H33" s="226"/>
      <c r="I33" s="270"/>
      <c r="J33" s="117"/>
      <c r="K33" s="7"/>
      <c r="L33" s="125"/>
      <c r="M33" s="112"/>
    </row>
    <row r="34" spans="1:15" s="16" customFormat="1">
      <c r="A34" s="33" t="s">
        <v>260</v>
      </c>
      <c r="B34" s="32" t="s">
        <v>4</v>
      </c>
      <c r="C34" s="7" t="s">
        <v>26</v>
      </c>
      <c r="D34" s="21"/>
      <c r="E34" s="21"/>
      <c r="F34" s="226"/>
      <c r="G34" s="226"/>
      <c r="H34" s="226"/>
      <c r="I34" s="270"/>
      <c r="J34" s="117"/>
      <c r="K34" s="7"/>
      <c r="L34" s="125"/>
      <c r="M34" s="112"/>
    </row>
    <row r="35" spans="1:15" s="16" customFormat="1" ht="38.25">
      <c r="A35" s="33" t="s">
        <v>261</v>
      </c>
      <c r="B35" s="32" t="s">
        <v>96</v>
      </c>
      <c r="C35" s="21"/>
      <c r="D35" s="7" t="s">
        <v>26</v>
      </c>
      <c r="E35" s="21"/>
      <c r="F35" s="260">
        <v>875</v>
      </c>
      <c r="G35" s="225">
        <f>F35/$F$37</f>
        <v>0.125</v>
      </c>
      <c r="H35" s="226"/>
      <c r="I35" s="270"/>
      <c r="J35" s="117"/>
      <c r="K35" s="7"/>
      <c r="L35" s="125"/>
      <c r="M35" s="112"/>
    </row>
    <row r="36" spans="1:15" s="41" customFormat="1" ht="26.25" thickBot="1">
      <c r="A36" s="33" t="s">
        <v>262</v>
      </c>
      <c r="B36" s="46" t="s">
        <v>97</v>
      </c>
      <c r="C36" s="21"/>
      <c r="D36" s="7" t="s">
        <v>26</v>
      </c>
      <c r="E36" s="21"/>
      <c r="F36" s="293">
        <v>875</v>
      </c>
      <c r="G36" s="294">
        <f>F36/$F$37</f>
        <v>0.125</v>
      </c>
      <c r="H36" s="228"/>
      <c r="I36" s="228"/>
      <c r="J36" s="148"/>
      <c r="K36" s="149"/>
      <c r="L36" s="150"/>
      <c r="M36" s="147"/>
      <c r="O36" s="219"/>
    </row>
    <row r="37" spans="1:15" ht="15">
      <c r="B37" s="244" t="s">
        <v>284</v>
      </c>
      <c r="C37" s="245"/>
      <c r="D37" s="245"/>
      <c r="E37" s="245"/>
      <c r="F37" s="292">
        <f>SUM(F22:F36)</f>
        <v>7000</v>
      </c>
      <c r="G37" s="257">
        <f>SUM(G19:G36)</f>
        <v>1</v>
      </c>
      <c r="H37" s="257">
        <f>SUM(H19:H36)</f>
        <v>1</v>
      </c>
      <c r="I37" s="257">
        <f>SUM(I19:I36)</f>
        <v>1</v>
      </c>
    </row>
  </sheetData>
  <mergeCells count="2">
    <mergeCell ref="F17:I17"/>
    <mergeCell ref="C17:E17"/>
  </mergeCells>
  <phoneticPr fontId="1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C17" sqref="C17:E17"/>
    </sheetView>
  </sheetViews>
  <sheetFormatPr defaultColWidth="8.85546875" defaultRowHeight="12.75"/>
  <cols>
    <col min="2" max="2" width="62.42578125" bestFit="1" customWidth="1"/>
    <col min="3" max="5" width="8.85546875" customWidth="1"/>
    <col min="6" max="6" width="11" customWidth="1"/>
    <col min="7" max="7" width="8.85546875" customWidth="1"/>
    <col min="8" max="8" width="10.5703125" customWidth="1"/>
    <col min="9" max="11" width="8.85546875" customWidth="1"/>
    <col min="12" max="12" width="31" customWidth="1"/>
    <col min="13" max="13" width="18" customWidth="1"/>
    <col min="15" max="15" width="9.28515625" bestFit="1" customWidth="1"/>
  </cols>
  <sheetData>
    <row r="1" spans="1:12">
      <c r="A1" s="68"/>
    </row>
    <row r="2" spans="1:12" ht="15.75">
      <c r="A2" s="63" t="s">
        <v>263</v>
      </c>
    </row>
    <row r="4" spans="1:12">
      <c r="A4" s="65" t="s">
        <v>229</v>
      </c>
    </row>
    <row r="5" spans="1:12">
      <c r="A5" s="65"/>
    </row>
    <row r="6" spans="1:12">
      <c r="B6" s="66" t="s">
        <v>242</v>
      </c>
      <c r="C6" s="67" t="s">
        <v>230</v>
      </c>
    </row>
    <row r="7" spans="1:12" ht="13.5" thickBot="1">
      <c r="A7" s="68"/>
    </row>
    <row r="8" spans="1:12" ht="77.25" thickBot="1">
      <c r="A8" s="161" t="s">
        <v>231</v>
      </c>
      <c r="B8" s="69" t="s">
        <v>232</v>
      </c>
      <c r="C8" s="70" t="s">
        <v>17</v>
      </c>
      <c r="D8" s="71" t="s">
        <v>233</v>
      </c>
      <c r="E8" s="184" t="s">
        <v>281</v>
      </c>
      <c r="F8" s="184" t="s">
        <v>283</v>
      </c>
      <c r="G8" s="193" t="s">
        <v>234</v>
      </c>
      <c r="H8" s="184" t="s">
        <v>235</v>
      </c>
      <c r="I8" s="185" t="s">
        <v>237</v>
      </c>
      <c r="J8" s="185" t="s">
        <v>236</v>
      </c>
      <c r="K8" s="186"/>
    </row>
    <row r="9" spans="1:12">
      <c r="A9" s="162">
        <v>1</v>
      </c>
      <c r="B9" s="95" t="s">
        <v>12</v>
      </c>
      <c r="C9" s="73" t="s">
        <v>148</v>
      </c>
      <c r="D9" s="74">
        <v>1</v>
      </c>
      <c r="E9" s="210"/>
      <c r="F9" s="203">
        <f t="shared" ref="F9:F14" si="0">D9*E9</f>
        <v>0</v>
      </c>
      <c r="G9" s="214"/>
      <c r="H9" s="214"/>
      <c r="I9" s="215"/>
      <c r="J9" s="231"/>
      <c r="K9" s="232"/>
    </row>
    <row r="10" spans="1:12">
      <c r="A10" s="163">
        <v>2</v>
      </c>
      <c r="B10" s="77" t="s">
        <v>264</v>
      </c>
      <c r="C10" s="80" t="s">
        <v>105</v>
      </c>
      <c r="D10" s="76">
        <v>1</v>
      </c>
      <c r="E10" s="211"/>
      <c r="F10" s="194">
        <f t="shared" si="0"/>
        <v>0</v>
      </c>
      <c r="G10" s="216"/>
      <c r="H10" s="216"/>
      <c r="I10" s="217"/>
      <c r="J10" s="233"/>
      <c r="K10" s="234"/>
    </row>
    <row r="11" spans="1:12">
      <c r="A11" s="163">
        <v>3</v>
      </c>
      <c r="B11" s="77" t="s">
        <v>265</v>
      </c>
      <c r="C11" s="80" t="s">
        <v>105</v>
      </c>
      <c r="D11" s="76">
        <v>1</v>
      </c>
      <c r="E11" s="211"/>
      <c r="F11" s="194">
        <f t="shared" si="0"/>
        <v>0</v>
      </c>
      <c r="G11" s="216"/>
      <c r="H11" s="216"/>
      <c r="I11" s="217"/>
      <c r="J11" s="233"/>
      <c r="K11" s="234"/>
    </row>
    <row r="12" spans="1:12">
      <c r="A12" s="165">
        <v>4</v>
      </c>
      <c r="B12" s="77" t="s">
        <v>240</v>
      </c>
      <c r="C12" s="80"/>
      <c r="D12" s="76">
        <v>1</v>
      </c>
      <c r="E12" s="211"/>
      <c r="F12" s="194">
        <f t="shared" si="0"/>
        <v>0</v>
      </c>
      <c r="G12" s="216"/>
      <c r="H12" s="216"/>
      <c r="I12" s="217"/>
      <c r="J12" s="233"/>
      <c r="K12" s="234"/>
    </row>
    <row r="13" spans="1:12">
      <c r="A13" s="163"/>
      <c r="B13" s="77"/>
      <c r="C13" s="80"/>
      <c r="D13" s="78"/>
      <c r="E13" s="79"/>
      <c r="F13" s="194">
        <f t="shared" si="0"/>
        <v>0</v>
      </c>
      <c r="G13" s="189"/>
      <c r="H13" s="187"/>
      <c r="I13" s="188"/>
      <c r="J13" s="235"/>
      <c r="K13" s="236"/>
    </row>
    <row r="14" spans="1:12">
      <c r="A14" s="166"/>
      <c r="B14" s="88"/>
      <c r="C14" s="81"/>
      <c r="D14" s="78"/>
      <c r="E14" s="79"/>
      <c r="F14" s="194">
        <f t="shared" si="0"/>
        <v>0</v>
      </c>
      <c r="G14" s="189"/>
      <c r="H14" s="187"/>
      <c r="I14" s="188"/>
      <c r="J14" s="235"/>
      <c r="K14" s="236"/>
    </row>
    <row r="15" spans="1:12" s="72" customFormat="1" ht="13.5" thickBot="1">
      <c r="A15" s="164"/>
      <c r="B15" s="145" t="s">
        <v>241</v>
      </c>
      <c r="C15" s="104"/>
      <c r="D15" s="106"/>
      <c r="E15" s="151"/>
      <c r="F15" s="151">
        <f>SUM(F9:F14)</f>
        <v>0</v>
      </c>
      <c r="G15" s="190"/>
      <c r="H15" s="191"/>
      <c r="I15" s="192"/>
      <c r="J15" s="237"/>
      <c r="K15" s="238"/>
    </row>
    <row r="16" spans="1:12" ht="16.5" thickBot="1">
      <c r="C16" s="103"/>
      <c r="D16" s="85"/>
      <c r="E16" s="85"/>
      <c r="F16" s="85"/>
      <c r="G16" s="85"/>
      <c r="H16" s="85"/>
      <c r="I16" s="85"/>
      <c r="J16" s="4"/>
      <c r="K16" s="4"/>
      <c r="L16" s="4"/>
    </row>
    <row r="17" spans="1:14" s="8" customFormat="1" ht="25.5" customHeight="1" thickBot="1">
      <c r="A17" s="239" t="s">
        <v>40</v>
      </c>
      <c r="B17" s="240"/>
      <c r="C17" s="313" t="s">
        <v>17</v>
      </c>
      <c r="D17" s="314"/>
      <c r="E17" s="315"/>
      <c r="F17" s="311" t="s">
        <v>285</v>
      </c>
      <c r="G17" s="311"/>
      <c r="H17" s="311"/>
      <c r="I17" s="312"/>
      <c r="J17" s="308" t="s">
        <v>278</v>
      </c>
      <c r="K17" s="309"/>
      <c r="L17" s="310"/>
      <c r="M17" s="146"/>
    </row>
    <row r="18" spans="1:14" s="8" customFormat="1" ht="51.75" customHeight="1">
      <c r="A18" s="9"/>
      <c r="B18" s="6" t="s">
        <v>16</v>
      </c>
      <c r="C18" s="11" t="s">
        <v>20</v>
      </c>
      <c r="D18" s="11" t="s">
        <v>21</v>
      </c>
      <c r="E18" s="11" t="s">
        <v>22</v>
      </c>
      <c r="F18" s="255" t="s">
        <v>286</v>
      </c>
      <c r="G18" s="255" t="s">
        <v>287</v>
      </c>
      <c r="H18" s="255" t="s">
        <v>288</v>
      </c>
      <c r="I18" s="264" t="s">
        <v>289</v>
      </c>
      <c r="J18" s="99" t="s">
        <v>23</v>
      </c>
      <c r="K18" s="100" t="s">
        <v>24</v>
      </c>
      <c r="L18" s="131" t="s">
        <v>279</v>
      </c>
      <c r="M18" s="143" t="s">
        <v>280</v>
      </c>
      <c r="N18" s="140"/>
    </row>
    <row r="19" spans="1:14" s="16" customFormat="1" ht="30" customHeight="1">
      <c r="A19" s="17" t="s">
        <v>101</v>
      </c>
      <c r="B19" s="23" t="s">
        <v>108</v>
      </c>
      <c r="C19" s="34"/>
      <c r="D19" s="34"/>
      <c r="E19" s="34"/>
      <c r="F19" s="256"/>
      <c r="G19" s="221"/>
      <c r="H19" s="222"/>
      <c r="I19" s="265">
        <f>SUM(G20:G33)</f>
        <v>0.85714285714285698</v>
      </c>
      <c r="J19" s="113"/>
      <c r="K19" s="34"/>
      <c r="L19" s="114"/>
      <c r="M19" s="35"/>
    </row>
    <row r="20" spans="1:14" s="16" customFormat="1" ht="20.25" customHeight="1">
      <c r="A20" s="54" t="s">
        <v>102</v>
      </c>
      <c r="B20" s="37" t="s">
        <v>27</v>
      </c>
      <c r="C20" s="55"/>
      <c r="D20" s="55"/>
      <c r="E20" s="55"/>
      <c r="F20" s="258"/>
      <c r="G20" s="248"/>
      <c r="H20" s="272">
        <f>SUM(G21:G22)</f>
        <v>0.14285714285714285</v>
      </c>
      <c r="I20" s="266"/>
      <c r="J20" s="120"/>
      <c r="K20" s="55"/>
      <c r="L20" s="121"/>
      <c r="M20" s="110"/>
    </row>
    <row r="21" spans="1:14" s="16" customFormat="1" ht="25.5">
      <c r="A21" s="33" t="s">
        <v>103</v>
      </c>
      <c r="B21" s="25" t="s">
        <v>174</v>
      </c>
      <c r="C21" s="27"/>
      <c r="D21" s="28" t="s">
        <v>26</v>
      </c>
      <c r="E21" s="7" t="s">
        <v>26</v>
      </c>
      <c r="F21" s="260">
        <v>950</v>
      </c>
      <c r="G21" s="223"/>
      <c r="H21" s="223"/>
      <c r="I21" s="267"/>
      <c r="J21" s="117"/>
      <c r="K21" s="7"/>
      <c r="L21" s="125"/>
      <c r="M21" s="112"/>
    </row>
    <row r="22" spans="1:14" s="16" customFormat="1" ht="38.25">
      <c r="A22" s="33" t="s">
        <v>104</v>
      </c>
      <c r="B22" s="25" t="s">
        <v>178</v>
      </c>
      <c r="C22" s="27"/>
      <c r="D22" s="28" t="s">
        <v>26</v>
      </c>
      <c r="E22" s="27"/>
      <c r="F22" s="260">
        <v>950</v>
      </c>
      <c r="G22" s="225">
        <f>F22/$F$34</f>
        <v>0.14285714285714285</v>
      </c>
      <c r="H22" s="224"/>
      <c r="I22" s="268"/>
      <c r="J22" s="119"/>
      <c r="K22" s="28"/>
      <c r="L22" s="169"/>
      <c r="M22" s="167"/>
    </row>
    <row r="23" spans="1:14" s="16" customFormat="1" ht="20.100000000000001" customHeight="1">
      <c r="A23" s="36" t="s">
        <v>105</v>
      </c>
      <c r="B23" s="37" t="s">
        <v>9</v>
      </c>
      <c r="C23" s="38"/>
      <c r="D23" s="39"/>
      <c r="E23" s="39"/>
      <c r="F23" s="261"/>
      <c r="G23" s="249"/>
      <c r="H23" s="272">
        <f>SUM(G24:G29)</f>
        <v>0.5714285714285714</v>
      </c>
      <c r="I23" s="269"/>
      <c r="J23" s="115"/>
      <c r="K23" s="39"/>
      <c r="L23" s="116"/>
      <c r="M23" s="40"/>
    </row>
    <row r="24" spans="1:14" s="16" customFormat="1">
      <c r="A24" s="33" t="s">
        <v>106</v>
      </c>
      <c r="B24" s="32" t="s">
        <v>10</v>
      </c>
      <c r="C24" s="7" t="s">
        <v>26</v>
      </c>
      <c r="D24" s="21"/>
      <c r="E24" s="21"/>
      <c r="F24" s="262"/>
      <c r="G24" s="224"/>
      <c r="H24" s="224"/>
      <c r="I24" s="268"/>
      <c r="J24" s="117"/>
      <c r="K24" s="7"/>
      <c r="L24" s="125"/>
      <c r="M24" s="112"/>
    </row>
    <row r="25" spans="1:14" s="16" customFormat="1" ht="25.5">
      <c r="A25" s="33" t="s">
        <v>107</v>
      </c>
      <c r="B25" s="32" t="s">
        <v>127</v>
      </c>
      <c r="C25" s="21"/>
      <c r="D25" s="7" t="s">
        <v>26</v>
      </c>
      <c r="E25" s="7" t="s">
        <v>26</v>
      </c>
      <c r="F25" s="260">
        <v>950</v>
      </c>
      <c r="G25" s="225">
        <f>F25/$F$34</f>
        <v>0.14285714285714285</v>
      </c>
      <c r="H25" s="223"/>
      <c r="I25" s="267"/>
      <c r="J25" s="117"/>
      <c r="K25" s="7"/>
      <c r="L25" s="125"/>
      <c r="M25" s="112"/>
    </row>
    <row r="26" spans="1:14" s="16" customFormat="1">
      <c r="A26" s="33" t="s">
        <v>112</v>
      </c>
      <c r="B26" s="32" t="s">
        <v>11</v>
      </c>
      <c r="C26" s="7" t="s">
        <v>26</v>
      </c>
      <c r="D26" s="21"/>
      <c r="E26" s="21"/>
      <c r="F26" s="223"/>
      <c r="G26" s="223"/>
      <c r="H26" s="223"/>
      <c r="I26" s="267"/>
      <c r="J26" s="117"/>
      <c r="K26" s="7"/>
      <c r="L26" s="125"/>
      <c r="M26" s="112"/>
    </row>
    <row r="27" spans="1:14" s="16" customFormat="1" ht="25.5">
      <c r="A27" s="33" t="s">
        <v>145</v>
      </c>
      <c r="B27" s="32" t="s">
        <v>110</v>
      </c>
      <c r="C27" s="21"/>
      <c r="D27" s="7" t="s">
        <v>26</v>
      </c>
      <c r="E27" s="21"/>
      <c r="F27" s="260">
        <v>950</v>
      </c>
      <c r="G27" s="225">
        <f>F27/$F$34</f>
        <v>0.14285714285714285</v>
      </c>
      <c r="H27" s="226"/>
      <c r="I27" s="270"/>
      <c r="J27" s="117"/>
      <c r="K27" s="7"/>
      <c r="L27" s="125"/>
      <c r="M27" s="112"/>
    </row>
    <row r="28" spans="1:14" s="16" customFormat="1" ht="25.5">
      <c r="A28" s="33" t="s">
        <v>146</v>
      </c>
      <c r="B28" s="20" t="s">
        <v>86</v>
      </c>
      <c r="C28" s="21"/>
      <c r="D28" s="7" t="s">
        <v>26</v>
      </c>
      <c r="E28" s="21"/>
      <c r="F28" s="260">
        <v>950</v>
      </c>
      <c r="G28" s="225">
        <f>F28/$F$34</f>
        <v>0.14285714285714285</v>
      </c>
      <c r="H28" s="226"/>
      <c r="I28" s="270"/>
      <c r="J28" s="117"/>
      <c r="K28" s="7"/>
      <c r="L28" s="125"/>
      <c r="M28" s="112"/>
    </row>
    <row r="29" spans="1:14" s="16" customFormat="1" ht="25.5">
      <c r="A29" s="33" t="s">
        <v>147</v>
      </c>
      <c r="B29" s="32" t="s">
        <v>87</v>
      </c>
      <c r="C29" s="21"/>
      <c r="D29" s="7" t="s">
        <v>26</v>
      </c>
      <c r="E29" s="21"/>
      <c r="F29" s="260">
        <v>950</v>
      </c>
      <c r="G29" s="225">
        <f>F29/$F$34</f>
        <v>0.14285714285714285</v>
      </c>
      <c r="H29" s="226"/>
      <c r="I29" s="270"/>
      <c r="J29" s="117"/>
      <c r="K29" s="7"/>
      <c r="L29" s="125"/>
      <c r="M29" s="112"/>
    </row>
    <row r="30" spans="1:14" s="16" customFormat="1" ht="20.100000000000001" customHeight="1">
      <c r="A30" s="36" t="s">
        <v>148</v>
      </c>
      <c r="B30" s="37" t="s">
        <v>0</v>
      </c>
      <c r="C30" s="38"/>
      <c r="D30" s="39"/>
      <c r="E30" s="39"/>
      <c r="F30" s="39"/>
      <c r="G30" s="39"/>
      <c r="H30" s="272">
        <f>SUM(G31:G33)</f>
        <v>0.14285714285714285</v>
      </c>
      <c r="I30" s="39"/>
      <c r="J30" s="115"/>
      <c r="K30" s="39"/>
      <c r="L30" s="116"/>
      <c r="M30" s="40"/>
    </row>
    <row r="31" spans="1:14" s="16" customFormat="1" ht="25.5">
      <c r="A31" s="33" t="s">
        <v>149</v>
      </c>
      <c r="B31" s="20" t="s">
        <v>1</v>
      </c>
      <c r="C31" s="7" t="s">
        <v>26</v>
      </c>
      <c r="D31" s="21"/>
      <c r="E31" s="21"/>
      <c r="F31" s="226"/>
      <c r="G31" s="226"/>
      <c r="H31" s="226"/>
      <c r="I31" s="270"/>
      <c r="J31" s="117"/>
      <c r="K31" s="7"/>
      <c r="L31" s="125"/>
      <c r="M31" s="112"/>
    </row>
    <row r="32" spans="1:14" s="16" customFormat="1" ht="25.5">
      <c r="A32" s="33" t="s">
        <v>150</v>
      </c>
      <c r="B32" s="32" t="s">
        <v>111</v>
      </c>
      <c r="C32" s="21"/>
      <c r="D32" s="7" t="s">
        <v>26</v>
      </c>
      <c r="E32" s="21"/>
      <c r="F32" s="260">
        <v>950</v>
      </c>
      <c r="G32" s="225">
        <f>F32/$F$34</f>
        <v>0.14285714285714285</v>
      </c>
      <c r="H32" s="226"/>
      <c r="I32" s="270"/>
      <c r="J32" s="117"/>
      <c r="K32" s="7"/>
      <c r="L32" s="170"/>
      <c r="M32" s="168"/>
    </row>
    <row r="33" spans="1:15" s="16" customFormat="1" ht="24" thickBot="1">
      <c r="A33" s="33" t="s">
        <v>151</v>
      </c>
      <c r="B33" s="26" t="s">
        <v>166</v>
      </c>
      <c r="C33" s="7" t="s">
        <v>26</v>
      </c>
      <c r="D33" s="21"/>
      <c r="E33" s="21"/>
      <c r="F33" s="290"/>
      <c r="G33" s="290"/>
      <c r="H33" s="290"/>
      <c r="I33" s="291"/>
      <c r="J33" s="128"/>
      <c r="K33" s="129"/>
      <c r="L33" s="130"/>
      <c r="M33" s="112"/>
      <c r="O33" s="220"/>
    </row>
    <row r="34" spans="1:15" ht="21" customHeight="1">
      <c r="B34" s="244" t="s">
        <v>284</v>
      </c>
      <c r="C34" s="245"/>
      <c r="D34" s="245"/>
      <c r="E34" s="245"/>
      <c r="F34" s="292">
        <f>SUM(F21:F33)</f>
        <v>6650</v>
      </c>
      <c r="G34" s="257">
        <f>SUM(G19:G33)</f>
        <v>0.85714285714285698</v>
      </c>
      <c r="H34" s="257">
        <f>SUM(H19:H33)</f>
        <v>0.85714285714285698</v>
      </c>
      <c r="I34" s="257">
        <f>SUM(I19:I33)</f>
        <v>0.85714285714285698</v>
      </c>
    </row>
  </sheetData>
  <mergeCells count="3">
    <mergeCell ref="F17:I17"/>
    <mergeCell ref="J17:L17"/>
    <mergeCell ref="C17:E17"/>
  </mergeCells>
  <phoneticPr fontId="1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1"/>
  <sheetViews>
    <sheetView topLeftCell="A9" zoomScale="75" workbookViewId="0">
      <selection activeCell="C17" sqref="C17:E17"/>
    </sheetView>
  </sheetViews>
  <sheetFormatPr defaultColWidth="8.85546875" defaultRowHeight="12.75"/>
  <cols>
    <col min="2" max="2" width="58.85546875" customWidth="1"/>
    <col min="3" max="4" width="8.85546875" customWidth="1"/>
    <col min="5" max="5" width="15.5703125" customWidth="1"/>
    <col min="6" max="6" width="11.5703125" bestFit="1" customWidth="1"/>
    <col min="7" max="7" width="8.7109375" bestFit="1" customWidth="1"/>
    <col min="8" max="8" width="10.28515625" bestFit="1" customWidth="1"/>
    <col min="9" max="9" width="10.42578125" customWidth="1"/>
    <col min="10" max="10" width="20.140625" customWidth="1"/>
    <col min="11" max="11" width="16.42578125" customWidth="1"/>
    <col min="12" max="12" width="22.140625" customWidth="1"/>
    <col min="13" max="13" width="18" customWidth="1"/>
    <col min="14" max="14" width="24.7109375" customWidth="1"/>
  </cols>
  <sheetData>
    <row r="1" spans="1:24">
      <c r="A1" s="68"/>
    </row>
    <row r="2" spans="1:24" ht="15.75">
      <c r="N2" s="63" t="s">
        <v>266</v>
      </c>
    </row>
    <row r="3" spans="1:24" ht="15.75">
      <c r="N3" s="64"/>
      <c r="U3" t="s">
        <v>267</v>
      </c>
    </row>
    <row r="4" spans="1:24" ht="54" customHeight="1">
      <c r="N4" s="65" t="s">
        <v>229</v>
      </c>
      <c r="S4" s="318" t="s">
        <v>159</v>
      </c>
      <c r="T4" s="319"/>
      <c r="U4" s="319"/>
    </row>
    <row r="5" spans="1:24">
      <c r="N5" s="65"/>
    </row>
    <row r="6" spans="1:24">
      <c r="O6" s="66" t="s">
        <v>242</v>
      </c>
      <c r="P6" s="67" t="s">
        <v>230</v>
      </c>
    </row>
    <row r="7" spans="1:24" ht="13.5" thickBot="1">
      <c r="N7" s="68"/>
    </row>
    <row r="8" spans="1:24" ht="77.25" thickBot="1">
      <c r="N8" s="161" t="s">
        <v>231</v>
      </c>
      <c r="O8" s="70" t="s">
        <v>232</v>
      </c>
      <c r="P8" s="70" t="s">
        <v>17</v>
      </c>
      <c r="Q8" s="71" t="s">
        <v>233</v>
      </c>
      <c r="R8" s="71" t="s">
        <v>281</v>
      </c>
      <c r="S8" s="184" t="s">
        <v>283</v>
      </c>
      <c r="T8" s="193" t="s">
        <v>234</v>
      </c>
      <c r="U8" s="184" t="s">
        <v>235</v>
      </c>
      <c r="V8" s="185" t="s">
        <v>237</v>
      </c>
      <c r="W8" s="185" t="s">
        <v>236</v>
      </c>
      <c r="X8" s="186"/>
    </row>
    <row r="9" spans="1:24">
      <c r="N9" s="162">
        <v>1</v>
      </c>
      <c r="O9" s="73" t="s">
        <v>249</v>
      </c>
      <c r="P9" s="73" t="s">
        <v>33</v>
      </c>
      <c r="Q9" s="87">
        <v>1</v>
      </c>
      <c r="R9" s="210"/>
      <c r="S9" s="203">
        <f t="shared" ref="S9:S14" si="0">Q9*R9</f>
        <v>0</v>
      </c>
      <c r="T9" s="214"/>
      <c r="U9" s="214"/>
      <c r="V9" s="215"/>
      <c r="W9" s="321"/>
      <c r="X9" s="322"/>
    </row>
    <row r="10" spans="1:24">
      <c r="N10" s="163">
        <v>2</v>
      </c>
      <c r="O10" s="75" t="s">
        <v>268</v>
      </c>
      <c r="P10" s="73" t="s">
        <v>36</v>
      </c>
      <c r="Q10" s="87">
        <v>1</v>
      </c>
      <c r="R10" s="211"/>
      <c r="S10" s="194">
        <f t="shared" si="0"/>
        <v>0</v>
      </c>
      <c r="T10" s="216"/>
      <c r="U10" s="216"/>
      <c r="V10" s="217"/>
      <c r="W10" s="316"/>
      <c r="X10" s="317"/>
    </row>
    <row r="11" spans="1:24">
      <c r="N11" s="163">
        <v>3</v>
      </c>
      <c r="O11" s="75" t="s">
        <v>269</v>
      </c>
      <c r="P11" s="73" t="s">
        <v>155</v>
      </c>
      <c r="Q11" s="87">
        <v>1</v>
      </c>
      <c r="R11" s="211"/>
      <c r="S11" s="194">
        <f t="shared" si="0"/>
        <v>0</v>
      </c>
      <c r="T11" s="216"/>
      <c r="U11" s="216"/>
      <c r="V11" s="217"/>
      <c r="W11" s="316"/>
      <c r="X11" s="317"/>
    </row>
    <row r="12" spans="1:24">
      <c r="N12" s="163">
        <v>4</v>
      </c>
      <c r="O12" s="75" t="s">
        <v>270</v>
      </c>
      <c r="P12" s="73" t="s">
        <v>155</v>
      </c>
      <c r="Q12" s="87">
        <v>1</v>
      </c>
      <c r="R12" s="211"/>
      <c r="S12" s="194">
        <f t="shared" si="0"/>
        <v>0</v>
      </c>
      <c r="T12" s="216"/>
      <c r="U12" s="216"/>
      <c r="V12" s="217"/>
      <c r="W12" s="316"/>
      <c r="X12" s="317"/>
    </row>
    <row r="13" spans="1:24">
      <c r="N13" s="163">
        <v>5</v>
      </c>
      <c r="O13" s="75" t="s">
        <v>271</v>
      </c>
      <c r="P13" s="73" t="s">
        <v>155</v>
      </c>
      <c r="Q13" s="87">
        <v>1</v>
      </c>
      <c r="R13" s="211"/>
      <c r="S13" s="194">
        <f t="shared" si="0"/>
        <v>0</v>
      </c>
      <c r="T13" s="216"/>
      <c r="U13" s="216"/>
      <c r="V13" s="217"/>
      <c r="W13" s="316"/>
      <c r="X13" s="317"/>
    </row>
    <row r="14" spans="1:24">
      <c r="N14" s="165"/>
      <c r="O14" s="75"/>
      <c r="P14" s="90"/>
      <c r="Q14" s="78"/>
      <c r="R14" s="79"/>
      <c r="S14" s="194">
        <f t="shared" si="0"/>
        <v>0</v>
      </c>
      <c r="T14" s="189"/>
      <c r="U14" s="187"/>
      <c r="V14" s="188"/>
      <c r="W14" s="323"/>
      <c r="X14" s="324"/>
    </row>
    <row r="15" spans="1:24" ht="13.5" thickBot="1">
      <c r="N15" s="171"/>
      <c r="O15" s="172" t="s">
        <v>241</v>
      </c>
      <c r="P15" s="96"/>
      <c r="Q15" s="106"/>
      <c r="R15" s="151"/>
      <c r="S15" s="151">
        <f>SUM(S9:S14)</f>
        <v>0</v>
      </c>
      <c r="T15" s="190"/>
      <c r="U15" s="191"/>
      <c r="V15" s="192"/>
      <c r="W15" s="325"/>
      <c r="X15" s="326"/>
    </row>
    <row r="16" spans="1:24" ht="16.5" thickBot="1">
      <c r="C16" s="103"/>
      <c r="D16" s="85"/>
      <c r="E16" s="85"/>
      <c r="F16" s="85"/>
      <c r="G16" s="85"/>
      <c r="H16" s="85"/>
      <c r="I16" s="85"/>
      <c r="J16" s="4"/>
      <c r="K16" s="4"/>
      <c r="L16" s="4"/>
    </row>
    <row r="17" spans="1:14" s="8" customFormat="1" ht="25.5" customHeight="1" thickBot="1">
      <c r="A17" s="320" t="s">
        <v>40</v>
      </c>
      <c r="B17" s="320"/>
      <c r="C17" s="313" t="s">
        <v>17</v>
      </c>
      <c r="D17" s="314"/>
      <c r="E17" s="315"/>
      <c r="F17" s="311" t="s">
        <v>285</v>
      </c>
      <c r="G17" s="311"/>
      <c r="H17" s="311"/>
      <c r="I17" s="312"/>
      <c r="J17" s="308" t="s">
        <v>278</v>
      </c>
      <c r="K17" s="309"/>
      <c r="L17" s="310"/>
      <c r="M17" s="146"/>
    </row>
    <row r="18" spans="1:14" s="8" customFormat="1" ht="51.75" customHeight="1">
      <c r="A18" s="9"/>
      <c r="B18" s="6" t="s">
        <v>16</v>
      </c>
      <c r="C18" s="11" t="s">
        <v>20</v>
      </c>
      <c r="D18" s="11" t="s">
        <v>21</v>
      </c>
      <c r="E18" s="11" t="s">
        <v>22</v>
      </c>
      <c r="F18" s="255" t="s">
        <v>286</v>
      </c>
      <c r="G18" s="255" t="s">
        <v>287</v>
      </c>
      <c r="H18" s="255" t="s">
        <v>288</v>
      </c>
      <c r="I18" s="264" t="s">
        <v>289</v>
      </c>
      <c r="J18" s="99" t="s">
        <v>23</v>
      </c>
      <c r="K18" s="100" t="s">
        <v>24</v>
      </c>
      <c r="L18" s="131" t="s">
        <v>279</v>
      </c>
      <c r="M18" s="143" t="s">
        <v>280</v>
      </c>
      <c r="N18" s="140"/>
    </row>
    <row r="19" spans="1:14" s="16" customFormat="1" ht="30" customHeight="1">
      <c r="A19" s="17" t="s">
        <v>113</v>
      </c>
      <c r="B19" s="23" t="s">
        <v>109</v>
      </c>
      <c r="C19" s="34"/>
      <c r="D19" s="34"/>
      <c r="E19" s="34"/>
      <c r="F19" s="256"/>
      <c r="G19" s="221"/>
      <c r="H19" s="222"/>
      <c r="I19" s="265">
        <f>SUM(G20:G33)</f>
        <v>0.66666666666666663</v>
      </c>
      <c r="J19" s="113"/>
      <c r="K19" s="34"/>
      <c r="L19" s="114"/>
      <c r="M19" s="35"/>
    </row>
    <row r="20" spans="1:14" s="16" customFormat="1" ht="15">
      <c r="A20" s="54" t="s">
        <v>114</v>
      </c>
      <c r="B20" s="37" t="s">
        <v>27</v>
      </c>
      <c r="C20" s="55"/>
      <c r="D20" s="55"/>
      <c r="E20" s="55"/>
      <c r="F20" s="258"/>
      <c r="G20" s="248"/>
      <c r="H20" s="272">
        <f>SUM(G21:G22)</f>
        <v>0.16666666666666666</v>
      </c>
      <c r="I20" s="266"/>
      <c r="J20" s="120"/>
      <c r="K20" s="55"/>
      <c r="L20" s="121"/>
      <c r="M20" s="110"/>
    </row>
    <row r="21" spans="1:14" s="16" customFormat="1" ht="25.5">
      <c r="A21" s="33" t="s">
        <v>31</v>
      </c>
      <c r="B21" s="25" t="s">
        <v>174</v>
      </c>
      <c r="C21" s="27"/>
      <c r="D21" s="28" t="s">
        <v>26</v>
      </c>
      <c r="E21" s="7" t="s">
        <v>26</v>
      </c>
      <c r="F21" s="260">
        <v>540</v>
      </c>
      <c r="G21" s="225">
        <f>F21/$F$41</f>
        <v>8.3333333333333329E-2</v>
      </c>
      <c r="H21" s="223"/>
      <c r="I21" s="267"/>
      <c r="J21" s="117"/>
      <c r="K21" s="7"/>
      <c r="L21" s="125"/>
      <c r="M21" s="112"/>
    </row>
    <row r="22" spans="1:14" s="16" customFormat="1" ht="38.25">
      <c r="A22" s="33" t="s">
        <v>32</v>
      </c>
      <c r="B22" s="25" t="s">
        <v>178</v>
      </c>
      <c r="C22" s="27"/>
      <c r="D22" s="28" t="s">
        <v>26</v>
      </c>
      <c r="E22" s="27"/>
      <c r="F22" s="260">
        <v>540</v>
      </c>
      <c r="G22" s="225">
        <f>F22/$F$41</f>
        <v>8.3333333333333329E-2</v>
      </c>
      <c r="H22" s="224"/>
      <c r="I22" s="268"/>
      <c r="J22" s="119"/>
      <c r="K22" s="28"/>
      <c r="L22" s="169"/>
      <c r="M22" s="167"/>
    </row>
    <row r="23" spans="1:14" s="16" customFormat="1" ht="20.100000000000001" customHeight="1">
      <c r="A23" s="36" t="s">
        <v>33</v>
      </c>
      <c r="B23" s="37" t="s">
        <v>9</v>
      </c>
      <c r="C23" s="38"/>
      <c r="D23" s="39"/>
      <c r="E23" s="39"/>
      <c r="F23" s="261"/>
      <c r="G23" s="249"/>
      <c r="H23" s="272">
        <f>SUM(G24:G29)</f>
        <v>0.41666666666666663</v>
      </c>
      <c r="I23" s="269"/>
      <c r="J23" s="115"/>
      <c r="K23" s="39"/>
      <c r="L23" s="116"/>
      <c r="M23" s="40"/>
    </row>
    <row r="24" spans="1:14" s="16" customFormat="1">
      <c r="A24" s="33" t="s">
        <v>34</v>
      </c>
      <c r="B24" s="32" t="s">
        <v>2</v>
      </c>
      <c r="C24" s="7" t="s">
        <v>26</v>
      </c>
      <c r="D24" s="21"/>
      <c r="E24" s="21"/>
      <c r="F24" s="262"/>
      <c r="G24" s="224"/>
      <c r="H24" s="224"/>
      <c r="I24" s="268"/>
      <c r="J24" s="117"/>
      <c r="K24" s="7"/>
      <c r="L24" s="125"/>
      <c r="M24" s="112"/>
    </row>
    <row r="25" spans="1:14" s="16" customFormat="1" ht="38.25">
      <c r="A25" s="33" t="s">
        <v>35</v>
      </c>
      <c r="B25" s="32" t="s">
        <v>119</v>
      </c>
      <c r="C25" s="21"/>
      <c r="D25" s="7" t="s">
        <v>26</v>
      </c>
      <c r="E25" s="21"/>
      <c r="F25" s="260">
        <v>540</v>
      </c>
      <c r="G25" s="225">
        <f>F25/$F$41</f>
        <v>8.3333333333333329E-2</v>
      </c>
      <c r="H25" s="223"/>
      <c r="I25" s="267"/>
      <c r="J25" s="117"/>
      <c r="K25" s="7"/>
      <c r="L25" s="125"/>
      <c r="M25" s="112"/>
    </row>
    <row r="26" spans="1:14" s="16" customFormat="1" ht="25.5">
      <c r="A26" s="33" t="s">
        <v>115</v>
      </c>
      <c r="B26" s="32" t="s">
        <v>276</v>
      </c>
      <c r="C26" s="21"/>
      <c r="D26" s="7" t="s">
        <v>26</v>
      </c>
      <c r="E26" s="21"/>
      <c r="F26" s="260">
        <v>540</v>
      </c>
      <c r="G26" s="225">
        <f>F26/$F$41</f>
        <v>8.3333333333333329E-2</v>
      </c>
      <c r="H26" s="223"/>
      <c r="I26" s="267"/>
      <c r="J26" s="117"/>
      <c r="K26" s="7"/>
      <c r="L26" s="125"/>
      <c r="M26" s="112"/>
    </row>
    <row r="27" spans="1:14" s="16" customFormat="1" ht="25.5">
      <c r="A27" s="33" t="s">
        <v>116</v>
      </c>
      <c r="B27" s="32" t="s">
        <v>120</v>
      </c>
      <c r="C27" s="21"/>
      <c r="D27" s="7" t="s">
        <v>26</v>
      </c>
      <c r="E27" s="21"/>
      <c r="F27" s="260">
        <v>540</v>
      </c>
      <c r="G27" s="225">
        <f>F27/$F$41</f>
        <v>8.3333333333333329E-2</v>
      </c>
      <c r="H27" s="226"/>
      <c r="I27" s="270"/>
      <c r="J27" s="117"/>
      <c r="K27" s="7"/>
      <c r="L27" s="125"/>
      <c r="M27" s="112"/>
    </row>
    <row r="28" spans="1:14" s="49" customFormat="1" ht="38.25">
      <c r="A28" s="33" t="s">
        <v>117</v>
      </c>
      <c r="B28" s="32" t="s">
        <v>121</v>
      </c>
      <c r="C28" s="47"/>
      <c r="D28" s="7" t="s">
        <v>26</v>
      </c>
      <c r="E28" s="47"/>
      <c r="F28" s="260">
        <v>540</v>
      </c>
      <c r="G28" s="225">
        <f>F28/$F$41</f>
        <v>8.3333333333333329E-2</v>
      </c>
      <c r="H28" s="226"/>
      <c r="I28" s="270"/>
      <c r="J28" s="175"/>
      <c r="K28" s="48"/>
      <c r="L28" s="176"/>
      <c r="M28" s="173"/>
    </row>
    <row r="29" spans="1:14" s="49" customFormat="1" ht="38.25">
      <c r="A29" s="33" t="s">
        <v>118</v>
      </c>
      <c r="B29" s="32" t="s">
        <v>122</v>
      </c>
      <c r="C29" s="47"/>
      <c r="D29" s="7" t="s">
        <v>26</v>
      </c>
      <c r="E29" s="47"/>
      <c r="F29" s="260">
        <v>540</v>
      </c>
      <c r="G29" s="225">
        <f>F29/$F$41</f>
        <v>8.3333333333333329E-2</v>
      </c>
      <c r="H29" s="226"/>
      <c r="I29" s="270"/>
      <c r="J29" s="175"/>
      <c r="K29" s="48"/>
      <c r="L29" s="176"/>
      <c r="M29" s="173"/>
    </row>
    <row r="30" spans="1:14" s="16" customFormat="1" ht="20.100000000000001" customHeight="1">
      <c r="A30" s="36" t="s">
        <v>36</v>
      </c>
      <c r="B30" s="37" t="s">
        <v>6</v>
      </c>
      <c r="C30" s="38"/>
      <c r="D30" s="39"/>
      <c r="E30" s="39"/>
      <c r="F30" s="39"/>
      <c r="G30" s="39"/>
      <c r="H30" s="272">
        <f>SUM(G31:G36)</f>
        <v>0.33333333333333331</v>
      </c>
      <c r="I30" s="39"/>
      <c r="J30" s="115"/>
      <c r="K30" s="39"/>
      <c r="L30" s="116"/>
      <c r="M30" s="40"/>
    </row>
    <row r="31" spans="1:14" s="16" customFormat="1">
      <c r="A31" s="33" t="s">
        <v>37</v>
      </c>
      <c r="B31" s="32" t="s">
        <v>10</v>
      </c>
      <c r="C31" s="7" t="s">
        <v>26</v>
      </c>
      <c r="D31" s="21"/>
      <c r="E31" s="21"/>
      <c r="F31" s="226"/>
      <c r="G31" s="226"/>
      <c r="H31" s="226"/>
      <c r="I31" s="270"/>
      <c r="J31" s="117"/>
      <c r="K31" s="7"/>
      <c r="L31" s="125"/>
      <c r="M31" s="112"/>
    </row>
    <row r="32" spans="1:14" s="16" customFormat="1">
      <c r="A32" s="33" t="s">
        <v>38</v>
      </c>
      <c r="B32" s="32" t="s">
        <v>7</v>
      </c>
      <c r="C32" s="7" t="s">
        <v>26</v>
      </c>
      <c r="D32" s="21"/>
      <c r="E32" s="21"/>
      <c r="F32" s="226"/>
      <c r="G32" s="226"/>
      <c r="H32" s="226"/>
      <c r="I32" s="270"/>
      <c r="J32" s="117"/>
      <c r="K32" s="7"/>
      <c r="L32" s="125"/>
      <c r="M32" s="112"/>
    </row>
    <row r="33" spans="1:14" s="16" customFormat="1" ht="25.5">
      <c r="A33" s="33" t="s">
        <v>39</v>
      </c>
      <c r="B33" s="32" t="s">
        <v>79</v>
      </c>
      <c r="C33" s="21"/>
      <c r="D33" s="7" t="s">
        <v>26</v>
      </c>
      <c r="E33" s="21"/>
      <c r="F33" s="260">
        <v>540</v>
      </c>
      <c r="G33" s="225">
        <f>F33/$F$41</f>
        <v>8.3333333333333329E-2</v>
      </c>
      <c r="H33" s="226"/>
      <c r="I33" s="270"/>
      <c r="J33" s="117"/>
      <c r="K33" s="7"/>
      <c r="L33" s="125"/>
      <c r="M33" s="112"/>
    </row>
    <row r="34" spans="1:14" s="16" customFormat="1" ht="25.5">
      <c r="A34" s="33" t="s">
        <v>152</v>
      </c>
      <c r="B34" s="32" t="s">
        <v>80</v>
      </c>
      <c r="C34" s="21"/>
      <c r="D34" s="7" t="s">
        <v>26</v>
      </c>
      <c r="E34" s="21"/>
      <c r="F34" s="260">
        <v>540</v>
      </c>
      <c r="G34" s="225">
        <f>F34/$F$41</f>
        <v>8.3333333333333329E-2</v>
      </c>
      <c r="H34" s="226"/>
      <c r="I34" s="270"/>
      <c r="J34" s="117"/>
      <c r="K34" s="7"/>
      <c r="L34" s="125"/>
      <c r="M34" s="112"/>
    </row>
    <row r="35" spans="1:14" s="16" customFormat="1" ht="55.9" customHeight="1">
      <c r="A35" s="33" t="s">
        <v>153</v>
      </c>
      <c r="B35" s="32" t="s">
        <v>165</v>
      </c>
      <c r="C35" s="21"/>
      <c r="D35" s="7" t="s">
        <v>26</v>
      </c>
      <c r="E35" s="21"/>
      <c r="F35" s="260">
        <v>540</v>
      </c>
      <c r="G35" s="225">
        <f>F35/$F$41</f>
        <v>8.3333333333333329E-2</v>
      </c>
      <c r="H35" s="226"/>
      <c r="I35" s="270"/>
      <c r="J35" s="117"/>
      <c r="K35" s="7"/>
      <c r="L35" s="125"/>
      <c r="M35" s="112"/>
    </row>
    <row r="36" spans="1:14" s="16" customFormat="1" ht="49.9" customHeight="1">
      <c r="A36" s="33" t="s">
        <v>154</v>
      </c>
      <c r="B36" s="20" t="s">
        <v>81</v>
      </c>
      <c r="C36" s="21"/>
      <c r="D36" s="7" t="s">
        <v>26</v>
      </c>
      <c r="E36" s="21"/>
      <c r="F36" s="260">
        <v>540</v>
      </c>
      <c r="G36" s="225">
        <f>F36/$F$41</f>
        <v>8.3333333333333329E-2</v>
      </c>
      <c r="H36" s="226"/>
      <c r="I36" s="270"/>
      <c r="J36" s="117"/>
      <c r="K36" s="7"/>
      <c r="L36" s="154"/>
      <c r="M36" s="174"/>
    </row>
    <row r="37" spans="1:14" s="16" customFormat="1" ht="29.25" customHeight="1">
      <c r="A37" s="36" t="s">
        <v>155</v>
      </c>
      <c r="B37" s="37" t="s">
        <v>0</v>
      </c>
      <c r="C37" s="38"/>
      <c r="D37" s="39"/>
      <c r="E37" s="39"/>
      <c r="F37" s="39"/>
      <c r="G37" s="39"/>
      <c r="H37" s="272">
        <f>SUM(G38:G40)</f>
        <v>8.3333333333333329E-2</v>
      </c>
      <c r="I37" s="39"/>
      <c r="J37" s="115"/>
      <c r="K37" s="39"/>
      <c r="L37" s="116"/>
      <c r="M37" s="40"/>
    </row>
    <row r="38" spans="1:14" s="16" customFormat="1">
      <c r="A38" s="33" t="s">
        <v>156</v>
      </c>
      <c r="B38" s="32" t="s">
        <v>164</v>
      </c>
      <c r="C38" s="7" t="s">
        <v>26</v>
      </c>
      <c r="D38" s="21"/>
      <c r="E38" s="21"/>
      <c r="F38" s="226"/>
      <c r="G38" s="226"/>
      <c r="H38" s="226"/>
      <c r="I38" s="270"/>
      <c r="J38" s="117"/>
      <c r="K38" s="7"/>
      <c r="L38" s="125"/>
      <c r="M38" s="112"/>
    </row>
    <row r="39" spans="1:14" s="16" customFormat="1" ht="25.5">
      <c r="A39" s="33" t="s">
        <v>157</v>
      </c>
      <c r="B39" s="32" t="s">
        <v>123</v>
      </c>
      <c r="C39" s="21"/>
      <c r="D39" s="7" t="s">
        <v>26</v>
      </c>
      <c r="E39" s="21"/>
      <c r="F39" s="260">
        <v>540</v>
      </c>
      <c r="G39" s="225">
        <f>F39/$F$41</f>
        <v>8.3333333333333329E-2</v>
      </c>
      <c r="H39" s="7"/>
      <c r="I39" s="108"/>
      <c r="J39" s="117"/>
      <c r="K39" s="7"/>
      <c r="L39" s="125"/>
      <c r="M39" s="112"/>
      <c r="N39" s="220"/>
    </row>
    <row r="40" spans="1:14" s="16" customFormat="1" ht="13.5" thickBot="1">
      <c r="A40" s="33" t="s">
        <v>158</v>
      </c>
      <c r="B40" s="26" t="s">
        <v>166</v>
      </c>
      <c r="C40" s="7" t="s">
        <v>26</v>
      </c>
      <c r="D40" s="21"/>
      <c r="E40" s="21"/>
      <c r="F40" s="290"/>
      <c r="G40" s="290"/>
      <c r="H40" s="290"/>
      <c r="I40" s="291"/>
      <c r="J40" s="128"/>
      <c r="K40" s="129"/>
      <c r="L40" s="130"/>
      <c r="M40" s="112"/>
    </row>
    <row r="41" spans="1:14" ht="21.75" customHeight="1">
      <c r="B41" s="244" t="s">
        <v>284</v>
      </c>
      <c r="C41" s="245"/>
      <c r="D41" s="245"/>
      <c r="E41" s="245"/>
      <c r="F41" s="292">
        <f>SUM(F21:F40)</f>
        <v>6480</v>
      </c>
      <c r="G41" s="257">
        <f>SUM(G20:G40)</f>
        <v>1</v>
      </c>
      <c r="H41" s="257">
        <f>SUM(H19:H33)</f>
        <v>0.91666666666666652</v>
      </c>
      <c r="I41" s="257">
        <f>SUM(I19:I33)</f>
        <v>0.66666666666666663</v>
      </c>
    </row>
  </sheetData>
  <mergeCells count="12">
    <mergeCell ref="W13:X13"/>
    <mergeCell ref="W15:X15"/>
    <mergeCell ref="F17:I17"/>
    <mergeCell ref="C17:E17"/>
    <mergeCell ref="W10:X10"/>
    <mergeCell ref="W11:X11"/>
    <mergeCell ref="S4:U4"/>
    <mergeCell ref="A17:B17"/>
    <mergeCell ref="W9:X9"/>
    <mergeCell ref="J17:L17"/>
    <mergeCell ref="W14:X14"/>
    <mergeCell ref="W12:X12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Höft generella krav</vt:lpstr>
      <vt:lpstr>H1 Höft prim cementerad</vt:lpstr>
      <vt:lpstr>H2 Höft hemi cementerad</vt:lpstr>
      <vt:lpstr>H3 Höft primär cementfri</vt:lpstr>
      <vt:lpstr>H4 Höft hemi cementfri</vt:lpstr>
      <vt:lpstr>H5 Höft revision cementerad</vt:lpstr>
      <vt:lpstr>H6 Höft revision cementfri</vt:lpstr>
      <vt:lpstr>'Höft generella krav'!Utskriftsområde</vt:lpstr>
    </vt:vector>
  </TitlesOfParts>
  <Company>Zimmer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ternbomi</dc:creator>
  <cp:lastModifiedBy>ulni03</cp:lastModifiedBy>
  <cp:lastPrinted>2014-04-24T06:55:49Z</cp:lastPrinted>
  <dcterms:created xsi:type="dcterms:W3CDTF">2013-03-01T07:53:57Z</dcterms:created>
  <dcterms:modified xsi:type="dcterms:W3CDTF">2014-04-24T06:56:41Z</dcterms:modified>
</cp:coreProperties>
</file>